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POLUGODIŠNJI IZVJEŠTAJ 1-6 2024\"/>
    </mc:Choice>
  </mc:AlternateContent>
  <bookViews>
    <workbookView xWindow="0" yWindow="0" windowWidth="28800" windowHeight="11730" tabRatio="838" activeTab="1"/>
  </bookViews>
  <sheets>
    <sheet name="Uvodni dio" sheetId="6" r:id="rId1"/>
    <sheet name="Opći dio" sheetId="3" r:id="rId2"/>
    <sheet name="A) Račun prihoda i rashoda" sheetId="1" r:id="rId3"/>
    <sheet name="B) Račun financiranja" sheetId="9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14" i="1" l="1"/>
  <c r="E9" i="1"/>
  <c r="B53" i="1" l="1"/>
  <c r="B18" i="3" l="1"/>
  <c r="B15" i="3" l="1"/>
  <c r="B19" i="3" l="1"/>
  <c r="E61" i="1" l="1"/>
  <c r="E91" i="1" l="1"/>
  <c r="D91" i="1"/>
  <c r="C91" i="1"/>
  <c r="B91" i="1"/>
  <c r="E89" i="1"/>
  <c r="B89" i="1"/>
  <c r="C88" i="1" l="1"/>
  <c r="E88" i="1"/>
  <c r="F89" i="1"/>
  <c r="D88" i="1"/>
  <c r="B88" i="1"/>
  <c r="G89" i="1"/>
  <c r="G33" i="1"/>
  <c r="G37" i="1"/>
  <c r="G39" i="1"/>
  <c r="G42" i="1"/>
  <c r="G43" i="1"/>
  <c r="G44" i="1"/>
  <c r="G45" i="1"/>
  <c r="G47" i="1"/>
  <c r="G48" i="1"/>
  <c r="G49" i="1"/>
  <c r="G50" i="1"/>
  <c r="G51" i="1"/>
  <c r="G52" i="1"/>
  <c r="G54" i="1"/>
  <c r="G55" i="1"/>
  <c r="G56" i="1"/>
  <c r="G57" i="1"/>
  <c r="G58" i="1"/>
  <c r="G59" i="1"/>
  <c r="G60" i="1"/>
  <c r="G62" i="1"/>
  <c r="G63" i="1"/>
  <c r="G64" i="1"/>
  <c r="G65" i="1"/>
  <c r="G66" i="1"/>
  <c r="G70" i="1"/>
  <c r="G74" i="1"/>
  <c r="G80" i="1"/>
  <c r="G6" i="1"/>
  <c r="G7" i="1"/>
  <c r="G10" i="1"/>
  <c r="G15" i="1"/>
  <c r="G19" i="1"/>
  <c r="G20" i="1"/>
  <c r="F33" i="1"/>
  <c r="F37" i="1"/>
  <c r="F39" i="1"/>
  <c r="F42" i="1"/>
  <c r="F43" i="1"/>
  <c r="F44" i="1"/>
  <c r="F45" i="1"/>
  <c r="F47" i="1"/>
  <c r="F48" i="1"/>
  <c r="F49" i="1"/>
  <c r="F50" i="1"/>
  <c r="F51" i="1"/>
  <c r="F54" i="1"/>
  <c r="F55" i="1"/>
  <c r="F56" i="1"/>
  <c r="F57" i="1"/>
  <c r="F58" i="1"/>
  <c r="F59" i="1"/>
  <c r="F60" i="1"/>
  <c r="F62" i="1"/>
  <c r="F63" i="1"/>
  <c r="F64" i="1"/>
  <c r="F65" i="1"/>
  <c r="F66" i="1"/>
  <c r="F70" i="1"/>
  <c r="F74" i="1"/>
  <c r="F80" i="1"/>
  <c r="F10" i="1"/>
  <c r="F19" i="1"/>
  <c r="F7" i="1"/>
  <c r="F6" i="1"/>
  <c r="D79" i="1"/>
  <c r="D73" i="1"/>
  <c r="D69" i="1"/>
  <c r="D68" i="1" s="1"/>
  <c r="D61" i="1"/>
  <c r="D53" i="1"/>
  <c r="D46" i="1"/>
  <c r="D41" i="1"/>
  <c r="D38" i="1"/>
  <c r="D32" i="1"/>
  <c r="C79" i="1"/>
  <c r="E73" i="1"/>
  <c r="C73" i="1"/>
  <c r="E79" i="1"/>
  <c r="C32" i="1"/>
  <c r="C36" i="1"/>
  <c r="C41" i="1"/>
  <c r="E41" i="1"/>
  <c r="C46" i="1"/>
  <c r="E46" i="1"/>
  <c r="B46" i="1"/>
  <c r="C53" i="1"/>
  <c r="E53" i="1"/>
  <c r="C61" i="1"/>
  <c r="B61" i="1"/>
  <c r="C69" i="1"/>
  <c r="C68" i="1" s="1"/>
  <c r="E69" i="1"/>
  <c r="E68" i="1" s="1"/>
  <c r="B68" i="1"/>
  <c r="C23" i="1"/>
  <c r="C22" i="1" s="1"/>
  <c r="C21" i="1" s="1"/>
  <c r="D23" i="1"/>
  <c r="D22" i="1" s="1"/>
  <c r="D21" i="1" s="1"/>
  <c r="B23" i="1"/>
  <c r="B22" i="1" s="1"/>
  <c r="B21" i="1" s="1"/>
  <c r="E12" i="1"/>
  <c r="C12" i="1"/>
  <c r="D12" i="1"/>
  <c r="B12" i="1"/>
  <c r="B17" i="1"/>
  <c r="C17" i="1"/>
  <c r="C8" i="1"/>
  <c r="E23" i="1"/>
  <c r="E22" i="1" s="1"/>
  <c r="E21" i="1" s="1"/>
  <c r="E17" i="1"/>
  <c r="E8" i="1"/>
  <c r="C31" i="3"/>
  <c r="D31" i="3"/>
  <c r="E31" i="3"/>
  <c r="B31" i="3"/>
  <c r="D40" i="1" l="1"/>
  <c r="B40" i="1"/>
  <c r="G88" i="1"/>
  <c r="F88" i="1"/>
  <c r="G17" i="1"/>
  <c r="F8" i="1"/>
  <c r="E31" i="1"/>
  <c r="F4" i="1"/>
  <c r="G73" i="1"/>
  <c r="B31" i="1"/>
  <c r="C31" i="1"/>
  <c r="D31" i="1"/>
  <c r="G53" i="1"/>
  <c r="G79" i="1"/>
  <c r="G36" i="1"/>
  <c r="D72" i="1"/>
  <c r="D71" i="1" s="1"/>
  <c r="G38" i="1"/>
  <c r="F79" i="1"/>
  <c r="G14" i="1"/>
  <c r="G68" i="1"/>
  <c r="G41" i="1"/>
  <c r="F9" i="1"/>
  <c r="F38" i="1"/>
  <c r="G61" i="1"/>
  <c r="G5" i="1"/>
  <c r="G46" i="1"/>
  <c r="G32" i="1"/>
  <c r="C72" i="1"/>
  <c r="C71" i="1" s="1"/>
  <c r="F17" i="1"/>
  <c r="F46" i="1"/>
  <c r="G9" i="1"/>
  <c r="F61" i="1"/>
  <c r="F53" i="1"/>
  <c r="F41" i="1"/>
  <c r="G8" i="1"/>
  <c r="F73" i="1"/>
  <c r="F69" i="1"/>
  <c r="F36" i="1"/>
  <c r="F32" i="1"/>
  <c r="G69" i="1"/>
  <c r="F5" i="1"/>
  <c r="F18" i="1"/>
  <c r="F68" i="1"/>
  <c r="G18" i="1"/>
  <c r="B72" i="1"/>
  <c r="E72" i="1"/>
  <c r="E71" i="1" s="1"/>
  <c r="C40" i="1"/>
  <c r="B11" i="1"/>
  <c r="B25" i="1" s="1"/>
  <c r="C11" i="1"/>
  <c r="G4" i="1"/>
  <c r="E11" i="1"/>
  <c r="E3" i="1" s="1"/>
  <c r="B30" i="1" l="1"/>
  <c r="E30" i="1"/>
  <c r="D30" i="1"/>
  <c r="G31" i="1"/>
  <c r="C30" i="1"/>
  <c r="C81" i="1" s="1"/>
  <c r="F31" i="1"/>
  <c r="E25" i="1"/>
  <c r="F25" i="1" s="1"/>
  <c r="G11" i="1"/>
  <c r="G72" i="1"/>
  <c r="F72" i="1"/>
  <c r="G40" i="1"/>
  <c r="F40" i="1"/>
  <c r="B71" i="1"/>
  <c r="D25" i="1"/>
  <c r="E81" i="1" l="1"/>
  <c r="G30" i="1"/>
  <c r="F30" i="1"/>
  <c r="D81" i="1"/>
  <c r="G25" i="1"/>
  <c r="G71" i="1"/>
  <c r="F71" i="1"/>
  <c r="F3" i="1"/>
  <c r="G3" i="1"/>
  <c r="B81" i="1"/>
  <c r="G81" i="1" l="1"/>
  <c r="F81" i="1"/>
  <c r="C25" i="1"/>
</calcChain>
</file>

<file path=xl/sharedStrings.xml><?xml version="1.0" encoding="utf-8"?>
<sst xmlns="http://schemas.openxmlformats.org/spreadsheetml/2006/main" count="213" uniqueCount="151">
  <si>
    <t>Oznaka</t>
  </si>
  <si>
    <t>A. RAČUN PRIHODA I RASHODA</t>
  </si>
  <si>
    <t>6 Prihodi poslovanja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</si>
  <si>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</si>
  <si>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</si>
  <si>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</si>
  <si>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</si>
  <si>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</si>
  <si>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</si>
  <si>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</si>
  <si>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</si>
  <si>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</si>
  <si>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</si>
  <si>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</si>
  <si>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</si>
  <si>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</si>
  <si>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7 Prihodi od prodaje nefinancijske imovine</t>
  </si>
  <si>
    <t>72 Prihodi od prodaje proizvedene dugotrajne imovine</t>
  </si>
  <si>
    <t>SVEUKUPNO PRIHODI</t>
  </si>
  <si>
    <t>3 Rashodi poslovanja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</si>
  <si>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</si>
  <si>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</si>
  <si>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</si>
  <si>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</si>
  <si>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</si>
  <si>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</si>
  <si>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</si>
  <si>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</si>
  <si>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</si>
  <si>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</si>
  <si>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</si>
  <si>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</si>
  <si>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</si>
  <si>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</si>
  <si>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</si>
  <si>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</si>
  <si>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</si>
  <si>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</si>
  <si>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</si>
  <si>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</si>
  <si>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</si>
  <si>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</si>
  <si>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</si>
  <si>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</si>
  <si>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</si>
  <si>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</si>
  <si>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</si>
  <si>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</si>
  <si>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</si>
  <si>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</si>
  <si>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</si>
  <si>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</si>
  <si>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</si>
  <si>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</si>
  <si>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</si>
  <si>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37 Naknade građanima i kućanstvima na temelju osiguranja i druge naknade</t>
  </si>
  <si>
    <t>372 Ostale naknade građanima i kućanstvima iz proračuna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</si>
  <si>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</si>
  <si>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</si>
  <si>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</si>
  <si>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</si>
  <si>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</si>
  <si>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</si>
  <si>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</si>
  <si>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</si>
  <si>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</si>
  <si>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</si>
  <si>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</si>
  <si>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</si>
  <si>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</si>
  <si>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</si>
  <si>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</si>
  <si>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 xml:space="preserve"> PRIHODI UKUPNO</t>
  </si>
  <si>
    <t>RASHODI UKUPNO</t>
  </si>
  <si>
    <t>B. RAČUN FINANCIRANJA</t>
  </si>
  <si>
    <t>8 Primici od financijske imovine i zaduživanja</t>
  </si>
  <si>
    <t>C. RASPOLOŽIVA SREDSTVA IZ PRETHODNE GODINE</t>
  </si>
  <si>
    <t xml:space="preserve">I. OPĆI DIO  </t>
  </si>
  <si>
    <t xml:space="preserve">Razlika - višak/manjak </t>
  </si>
  <si>
    <t>Neto financiranje (primici - izdaci)</t>
  </si>
  <si>
    <t>Indeks 4/1 (5)</t>
  </si>
  <si>
    <t>Indeks 4/3 (6)</t>
  </si>
  <si>
    <t>92 Preneseni rezultat poslovanja</t>
  </si>
  <si>
    <t>7223 Oprema za održavanje i zaštitu</t>
  </si>
  <si>
    <t>722 Prihodi od prodaje postrojenja i opreme</t>
  </si>
  <si>
    <t>3214 Ostale naknade troškova zaposlenima</t>
  </si>
  <si>
    <t>1. Opći prihodi i primici</t>
  </si>
  <si>
    <t>3. Vlastiti prihodi</t>
  </si>
  <si>
    <t>4. Prihodi za posebne namjene</t>
  </si>
  <si>
    <t>5. Pomoći</t>
  </si>
  <si>
    <t>6. Donacije</t>
  </si>
  <si>
    <t>xxx</t>
  </si>
  <si>
    <t>7. Prihodi od prodaje nefinancijske imovine</t>
  </si>
  <si>
    <t>09 Obrazovanje</t>
  </si>
  <si>
    <t>091 Predškolsko i osnovno obrazovanje</t>
  </si>
  <si>
    <t>0912 Osnovno obrazovanje</t>
  </si>
  <si>
    <t xml:space="preserve">096 Dodatne usluge u obrazovanju </t>
  </si>
  <si>
    <t xml:space="preserve">0960 Dodatne usluge u obrazovanju </t>
  </si>
  <si>
    <t>5 Izdaci za financijsku imovinu i otplate zajmova</t>
  </si>
  <si>
    <t>5.1. Pomoći iz državnog proračuna</t>
  </si>
  <si>
    <t>5.2. Pomoći iz drž. proračuna temeljem prijenosa EU</t>
  </si>
  <si>
    <t>5.3. Pomoći izravnanja za decentralizirane funkcije</t>
  </si>
  <si>
    <t xml:space="preserve">5.4. Pomoći od ostalih subjekata unutar općeg pror. </t>
  </si>
  <si>
    <t>REPUBLIKA HRVATSKA</t>
  </si>
  <si>
    <t>BRODSKO-POSAVSKA ŽUPANIJA</t>
  </si>
  <si>
    <t>URBROJ:</t>
  </si>
  <si>
    <t xml:space="preserve">     Članak 81. novog Zakona o proračunu propisuje da izvještaj o izvršenju financijskog plana sadrži opći i posebni dio, obrazloženje i posebne izvještaje. Prihodi i primici, rashodi i izdaci iskazuju se na razini odjeljka ekonomske klasifikacije.</t>
  </si>
  <si>
    <t xml:space="preserve">     * izvršenje prema programskoj klasifikaciji te razini odjeljka ekonomske klasifikacije i izvorima financiranja</t>
  </si>
  <si>
    <t xml:space="preserve">     Škola se, kao proračunski korisnik proračuna jedinice lokalne i područne (regionalne) samouprave, financira iz izvora gradskih sredstava, iz vlastitih prihoda, donacija, pomoći za posebne namjene, a plaće i naknade iz sredstava MZO-a.</t>
  </si>
  <si>
    <t xml:space="preserve">     Sukladno čl.86. st.3 Zakona o proračunu (NN, br. 144/21.) i čl.15. st.1 Pravilnika o polugodišnjem i godišnjem izvještaju o izvršenju proračuna (NN, br. 24/2013, 102/17, 1/20 i 147/20) propisana je obveza i sadržaj godišnjeg izvještanja o izvršenju proračuna, a pitanjem 62. Upitnika o fiskalnoj odgovornosti koji se sastavlja u skladu s Uredbom o sastavljanju i predaji Izjave o fiskalnoj odgovornosti (NN, br. 95/2019), traži se izrada Izvještaja o izvršenju financijskog plana te dostavljanja istog upravljačkom tijelu proračunskog korisnika.</t>
  </si>
  <si>
    <t xml:space="preserve">          * sažetak A. Račun prihoda i rashoda</t>
  </si>
  <si>
    <t xml:space="preserve">          * sažetak B. Račun financiranja</t>
  </si>
  <si>
    <t xml:space="preserve">               A. Račun prihoda i rashoda</t>
  </si>
  <si>
    <t xml:space="preserve">                    * prihodi i rashodi prema ekonomskoj klasifikaciji</t>
  </si>
  <si>
    <t xml:space="preserve">                    * prihodi i rashodi prema izvorima financiranja</t>
  </si>
  <si>
    <t xml:space="preserve">                    * prihodi i rashodi prema funkcijskoj klasifikaciji</t>
  </si>
  <si>
    <t xml:space="preserve">                    * primci i izdaci prema ekonomskoj klasifikaciji</t>
  </si>
  <si>
    <t xml:space="preserve">                    * primci i izdaci prema izvorima financiranja</t>
  </si>
  <si>
    <t xml:space="preserve">               C. Raspoloživa sredstva iz prethodnih godina</t>
  </si>
  <si>
    <t xml:space="preserve">               B. Račun financiranja</t>
  </si>
  <si>
    <t>3721 Naknade građanima i kućanstvima u naravi</t>
  </si>
  <si>
    <t>3433 Zatezne kamate</t>
  </si>
  <si>
    <t>U Slavonskom Brodu, 19. srpnja 2023. godine</t>
  </si>
  <si>
    <t>Izvršenje 2023.                         1.1. - 30.6. (4)</t>
  </si>
  <si>
    <t>POLUGODIŠNJI  IZVJEŠTAJ O IZVRŠENJU FINANCIJSKOG PLANA                                                                                      ZA RAZDOBLJE 1.1.2024. - 30.6.2024.GODINE</t>
  </si>
  <si>
    <t>Izvorni plan 2024. (2)</t>
  </si>
  <si>
    <t>Tekući plan 2024. (3)</t>
  </si>
  <si>
    <t>Izvršenje 2024.                         1.1. - 30.6. (4)</t>
  </si>
  <si>
    <t>I. OPĆI DIO za razdoblje                                                od 1.1.2024. do 30.6.2024.</t>
  </si>
  <si>
    <t>PRIMICI I IZDACI 2024. PREMA IZVORIMA FINANCIRANJA</t>
  </si>
  <si>
    <t>Tekući plan 2024.</t>
  </si>
  <si>
    <t>OSNOVNA ŠKOLA HUGO BADALIĆ</t>
  </si>
  <si>
    <t>BOROVSKA 3, 35000 Slavonski Brod</t>
  </si>
  <si>
    <t xml:space="preserve">     Na temelju Financijskog plana 2024.godine te ostvarenih/izvršenih prihoda i rashoda, predstavljamo polugodišnji izvještaj o izvršenju financijskog plana  OŠ HUGO BADALIĆ, SLAVONSKI BROD za razdoblje 1.1. - 30.6.2024. godinu ostvaren je kako slijedi:</t>
  </si>
  <si>
    <t>PRIHODI 2024. PREMA EKONOMSKOJ KLASIFIKACIJI</t>
  </si>
  <si>
    <t>RASHODI 2024. PREMA EKONOMSKOJ KLASIFIKACIJI</t>
  </si>
  <si>
    <t>PRIMICIC I IZDACI 2024. PREMA EKONOMSKOJ KLASIFIKACIJI</t>
  </si>
  <si>
    <t>PRIHODI I RASHODI 2024. PREMA FUNKCIJSKOJ KLASIFIKACIJI</t>
  </si>
  <si>
    <t>2.298,797,00</t>
  </si>
  <si>
    <t>64.09%</t>
  </si>
  <si>
    <t>0.00%</t>
  </si>
  <si>
    <t>64.09.%</t>
  </si>
  <si>
    <r>
      <rPr>
        <b/>
        <sz val="12"/>
        <rFont val="Times New Roman"/>
        <family val="1"/>
        <charset val="238"/>
      </rPr>
      <t xml:space="preserve">     1. OPĆI DIO</t>
    </r>
    <r>
      <rPr>
        <sz val="12"/>
        <rFont val="Times New Roman"/>
        <family val="1"/>
        <charset val="238"/>
      </rPr>
      <t xml:space="preserve"> izvještaja o izvršenju financijskog plana sadrži:</t>
    </r>
  </si>
  <si>
    <r>
      <rPr>
        <b/>
        <sz val="12"/>
        <rFont val="Times New Roman"/>
        <family val="1"/>
        <charset val="238"/>
      </rPr>
      <t>2. POSEBNI DIO</t>
    </r>
    <r>
      <rPr>
        <sz val="12"/>
        <rFont val="Times New Roman"/>
        <family val="1"/>
        <charset val="238"/>
      </rPr>
      <t xml:space="preserve"> izvještaja o izvršenju financijskog plana sadrži:</t>
    </r>
  </si>
  <si>
    <r>
      <rPr>
        <b/>
        <sz val="12"/>
        <rFont val="Times New Roman"/>
        <family val="1"/>
        <charset val="238"/>
      </rPr>
      <t>3. OBRAZLOŽENJE</t>
    </r>
    <r>
      <rPr>
        <sz val="12"/>
        <rFont val="Times New Roman"/>
        <family val="1"/>
        <charset val="238"/>
      </rPr>
      <t xml:space="preserve"> ostvarenje prihoda i primitaka, rashoda i izdataka</t>
    </r>
  </si>
  <si>
    <t xml:space="preserve">KLASA: </t>
  </si>
  <si>
    <t>400-04/24-01/1</t>
  </si>
  <si>
    <t>2178-1-4-24-1</t>
  </si>
  <si>
    <t>1.510,408,94</t>
  </si>
  <si>
    <r>
      <t xml:space="preserve">
</t>
    </r>
    <r>
      <rPr>
        <sz val="12"/>
        <color theme="1"/>
        <rFont val="Verdana"/>
        <family val="2"/>
        <charset val="238"/>
      </rPr>
      <t xml:space="preserve">POSEBNI DIO
Izvršenje financijskog plana po programskoj klasifikaciji
*prilog tablica na slijedećoj stranici
</t>
    </r>
  </si>
  <si>
    <r>
      <t xml:space="preserve">
</t>
    </r>
    <r>
      <rPr>
        <sz val="14"/>
        <color theme="1"/>
        <rFont val="Times New Roman"/>
        <family val="1"/>
        <charset val="238"/>
      </rPr>
      <t>Realizacija prihoda i rashoda prema izvorima financiranje
*prilog tablica na slijedećoj stranici</t>
    </r>
    <r>
      <rPr>
        <sz val="14"/>
        <color theme="1"/>
        <rFont val="Verdana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</si>
</sst>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sz val="9"/>
      <color theme="1"/>
      <name val="Calibri Light"/>
      <family val="2"/>
      <charset val="238"/>
    </font>
    <font>
      <sz val="8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8"/>
      <color rgb="FFFF0000"/>
      <name val="Verdana"/>
      <family val="2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8"/>
      <color theme="1"/>
      <name val="Verdana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Verdana"/>
      <family val="2"/>
      <charset val="238"/>
    </font>
    <font>
      <sz val="9"/>
      <name val="Calibri Light"/>
      <family val="2"/>
      <charset val="238"/>
    </font>
    <font>
      <b/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9"/>
      <color rgb="FFFF0000"/>
      <name val="Calibri Light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4"/>
      <color theme="1"/>
      <name val="Verdana"/>
      <family val="2"/>
      <charset val="238"/>
    </font>
    <font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sz val="14"/>
      <color rgb="FFFF0000"/>
      <name val="Calibri Light"/>
      <family val="2"/>
      <charset val="238"/>
    </font>
    <font>
      <sz val="14"/>
      <name val="Calibri Light"/>
      <family val="2"/>
      <charset val="238"/>
    </font>
    <font>
      <sz val="14"/>
      <color theme="1"/>
      <name val="Calibri Light"/>
      <family val="2"/>
      <charset val="238"/>
    </font>
    <font>
      <b/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DB2FF"/>
        <bgColor indexed="64"/>
      </patternFill>
    </fill>
    <fill>
      <patternFill patternType="solid">
        <fgColor rgb="FFBDD8FF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/>
  </cellStyleXfs>
  <cellXfs count="148">
    <xf numFmtId="0" fontId="0" fillId="0" borderId="0" xfId="0"/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indent="1"/>
    </xf>
    <xf numFmtId="0" fontId="28" fillId="0" borderId="0" xfId="0" applyFont="1" applyAlignment="1">
      <alignment horizontal="left" indent="1"/>
    </xf>
    <xf numFmtId="0" fontId="20" fillId="0" borderId="0" xfId="0" applyFont="1" applyBorder="1" applyAlignment="1">
      <alignment horizontal="left" indent="1"/>
    </xf>
    <xf numFmtId="0" fontId="20" fillId="0" borderId="0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32" fillId="0" borderId="0" xfId="0" applyFont="1"/>
    <xf numFmtId="0" fontId="18" fillId="0" borderId="0" xfId="0" applyFont="1" applyAlignment="1"/>
    <xf numFmtId="0" fontId="33" fillId="0" borderId="0" xfId="0" applyFont="1" applyAlignment="1"/>
    <xf numFmtId="0" fontId="31" fillId="0" borderId="0" xfId="0" applyFont="1" applyAlignment="1"/>
    <xf numFmtId="0" fontId="34" fillId="0" borderId="0" xfId="0" applyFont="1" applyAlignment="1"/>
    <xf numFmtId="0" fontId="35" fillId="0" borderId="0" xfId="0" applyFont="1"/>
    <xf numFmtId="0" fontId="18" fillId="0" borderId="0" xfId="0" applyFont="1" applyBorder="1" applyAlignment="1">
      <alignment wrapText="1"/>
    </xf>
    <xf numFmtId="0" fontId="18" fillId="0" borderId="0" xfId="0" applyFont="1" applyBorder="1"/>
    <xf numFmtId="0" fontId="18" fillId="0" borderId="0" xfId="0" applyFont="1" applyBorder="1" applyAlignment="1"/>
    <xf numFmtId="0" fontId="31" fillId="0" borderId="0" xfId="0" applyFont="1" applyBorder="1" applyAlignment="1"/>
    <xf numFmtId="0" fontId="33" fillId="0" borderId="0" xfId="0" applyFont="1" applyBorder="1" applyAlignment="1"/>
    <xf numFmtId="0" fontId="34" fillId="0" borderId="0" xfId="0" applyFont="1" applyBorder="1" applyAlignment="1"/>
    <xf numFmtId="0" fontId="21" fillId="0" borderId="0" xfId="0" applyFont="1" applyBorder="1" applyAlignment="1">
      <alignment horizontal="left" wrapText="1"/>
    </xf>
    <xf numFmtId="0" fontId="30" fillId="0" borderId="0" xfId="0" applyFont="1"/>
    <xf numFmtId="0" fontId="30" fillId="0" borderId="0" xfId="0" applyFont="1" applyAlignment="1">
      <alignment horizontal="justify" vertical="top" wrapText="1"/>
    </xf>
    <xf numFmtId="0" fontId="30" fillId="0" borderId="0" xfId="0" applyFont="1" applyAlignment="1">
      <alignment horizontal="justify" vertical="top"/>
    </xf>
    <xf numFmtId="4" fontId="34" fillId="0" borderId="0" xfId="0" applyNumberFormat="1" applyFont="1" applyAlignment="1"/>
    <xf numFmtId="0" fontId="34" fillId="0" borderId="0" xfId="0" applyFont="1" applyAlignment="1">
      <alignment horizontal="left" indent="1"/>
    </xf>
    <xf numFmtId="0" fontId="33" fillId="0" borderId="0" xfId="0" applyFont="1" applyAlignment="1">
      <alignment horizontal="left" indent="1"/>
    </xf>
    <xf numFmtId="0" fontId="34" fillId="0" borderId="0" xfId="0" applyFont="1" applyAlignment="1">
      <alignment horizontal="left" wrapText="1"/>
    </xf>
    <xf numFmtId="4" fontId="34" fillId="0" borderId="0" xfId="0" applyNumberFormat="1" applyFont="1" applyAlignment="1">
      <alignment horizontal="left" inden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26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justify" vertical="top"/>
    </xf>
    <xf numFmtId="0" fontId="25" fillId="0" borderId="0" xfId="0" applyFont="1" applyFill="1" applyAlignment="1">
      <alignment horizontal="left" indent="1"/>
    </xf>
    <xf numFmtId="0" fontId="23" fillId="0" borderId="0" xfId="0" applyFont="1" applyFill="1" applyAlignment="1">
      <alignment horizontal="left" indent="1"/>
    </xf>
    <xf numFmtId="0" fontId="24" fillId="0" borderId="0" xfId="0" applyFont="1" applyFill="1" applyAlignment="1">
      <alignment horizontal="left" indent="1"/>
    </xf>
    <xf numFmtId="0" fontId="23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wrapText="1"/>
    </xf>
    <xf numFmtId="4" fontId="26" fillId="0" borderId="11" xfId="0" applyNumberFormat="1" applyFont="1" applyFill="1" applyBorder="1" applyAlignment="1">
      <alignment horizontal="right" wrapText="1" indent="1"/>
    </xf>
    <xf numFmtId="10" fontId="26" fillId="0" borderId="11" xfId="42" applyNumberFormat="1" applyFont="1" applyFill="1" applyBorder="1" applyAlignment="1">
      <alignment horizontal="right" wrapText="1" indent="1"/>
    </xf>
    <xf numFmtId="10" fontId="26" fillId="0" borderId="18" xfId="42" applyNumberFormat="1" applyFont="1" applyFill="1" applyBorder="1" applyAlignment="1">
      <alignment horizontal="right" wrapText="1" indent="1"/>
    </xf>
    <xf numFmtId="0" fontId="23" fillId="0" borderId="11" xfId="0" applyFont="1" applyFill="1" applyBorder="1" applyAlignment="1">
      <alignment horizontal="left" wrapText="1"/>
    </xf>
    <xf numFmtId="4" fontId="23" fillId="0" borderId="11" xfId="0" applyNumberFormat="1" applyFont="1" applyFill="1" applyBorder="1" applyAlignment="1">
      <alignment horizontal="right" wrapText="1" indent="1"/>
    </xf>
    <xf numFmtId="10" fontId="23" fillId="0" borderId="11" xfId="42" applyNumberFormat="1" applyFont="1" applyFill="1" applyBorder="1" applyAlignment="1">
      <alignment horizontal="right" wrapText="1" indent="1"/>
    </xf>
    <xf numFmtId="10" fontId="23" fillId="0" borderId="18" xfId="42" applyNumberFormat="1" applyFont="1" applyFill="1" applyBorder="1" applyAlignment="1">
      <alignment horizontal="right" wrapText="1" indent="1"/>
    </xf>
    <xf numFmtId="0" fontId="23" fillId="0" borderId="15" xfId="0" applyFont="1" applyFill="1" applyBorder="1" applyAlignment="1">
      <alignment horizontal="left" wrapText="1"/>
    </xf>
    <xf numFmtId="4" fontId="23" fillId="0" borderId="15" xfId="0" applyNumberFormat="1" applyFont="1" applyFill="1" applyBorder="1" applyAlignment="1">
      <alignment horizontal="right" wrapText="1" indent="1"/>
    </xf>
    <xf numFmtId="10" fontId="23" fillId="0" borderId="15" xfId="42" applyNumberFormat="1" applyFont="1" applyFill="1" applyBorder="1" applyAlignment="1">
      <alignment horizontal="right" wrapText="1" indent="1"/>
    </xf>
    <xf numFmtId="10" fontId="23" fillId="0" borderId="19" xfId="42" applyNumberFormat="1" applyFont="1" applyFill="1" applyBorder="1" applyAlignment="1">
      <alignment horizontal="right" wrapText="1" indent="1"/>
    </xf>
    <xf numFmtId="0" fontId="23" fillId="0" borderId="16" xfId="0" applyFont="1" applyFill="1" applyBorder="1" applyAlignment="1">
      <alignment horizontal="left" wrapText="1"/>
    </xf>
    <xf numFmtId="4" fontId="23" fillId="0" borderId="16" xfId="0" applyNumberFormat="1" applyFont="1" applyFill="1" applyBorder="1" applyAlignment="1">
      <alignment horizontal="right" wrapText="1" indent="1"/>
    </xf>
    <xf numFmtId="10" fontId="23" fillId="0" borderId="16" xfId="42" applyNumberFormat="1" applyFont="1" applyFill="1" applyBorder="1" applyAlignment="1">
      <alignment horizontal="right" wrapText="1" indent="1"/>
    </xf>
    <xf numFmtId="10" fontId="23" fillId="0" borderId="17" xfId="42" applyNumberFormat="1" applyFont="1" applyFill="1" applyBorder="1" applyAlignment="1">
      <alignment horizontal="right" wrapText="1" indent="1"/>
    </xf>
    <xf numFmtId="0" fontId="25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indent="1"/>
    </xf>
    <xf numFmtId="0" fontId="20" fillId="0" borderId="0" xfId="0" applyFont="1" applyFill="1" applyAlignment="1">
      <alignment horizontal="left" indent="1"/>
    </xf>
    <xf numFmtId="0" fontId="22" fillId="0" borderId="0" xfId="0" applyFont="1" applyFill="1" applyAlignment="1">
      <alignment horizontal="left" indent="1"/>
    </xf>
    <xf numFmtId="0" fontId="29" fillId="0" borderId="1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wrapText="1"/>
    </xf>
    <xf numFmtId="0" fontId="26" fillId="0" borderId="21" xfId="0" applyFont="1" applyFill="1" applyBorder="1" applyAlignment="1">
      <alignment horizontal="left" wrapText="1"/>
    </xf>
    <xf numFmtId="10" fontId="30" fillId="0" borderId="21" xfId="42" applyNumberFormat="1" applyFont="1" applyFill="1" applyBorder="1" applyAlignment="1">
      <alignment wrapText="1"/>
    </xf>
    <xf numFmtId="10" fontId="30" fillId="0" borderId="20" xfId="42" applyNumberFormat="1" applyFont="1" applyFill="1" applyBorder="1" applyAlignment="1">
      <alignment wrapText="1"/>
    </xf>
    <xf numFmtId="10" fontId="30" fillId="0" borderId="11" xfId="42" applyNumberFormat="1" applyFont="1" applyFill="1" applyBorder="1" applyAlignment="1">
      <alignment wrapText="1"/>
    </xf>
    <xf numFmtId="10" fontId="30" fillId="0" borderId="18" xfId="42" applyNumberFormat="1" applyFont="1" applyFill="1" applyBorder="1" applyAlignment="1">
      <alignment wrapText="1"/>
    </xf>
    <xf numFmtId="10" fontId="30" fillId="0" borderId="11" xfId="42" applyNumberFormat="1" applyFont="1" applyFill="1" applyBorder="1" applyAlignment="1">
      <alignment horizontal="right" wrapText="1"/>
    </xf>
    <xf numFmtId="10" fontId="30" fillId="0" borderId="18" xfId="42" applyNumberFormat="1" applyFont="1" applyFill="1" applyBorder="1" applyAlignment="1">
      <alignment horizontal="right" wrapText="1"/>
    </xf>
    <xf numFmtId="0" fontId="27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4" fontId="23" fillId="0" borderId="0" xfId="0" applyNumberFormat="1" applyFont="1" applyFill="1" applyBorder="1" applyAlignment="1">
      <alignment horizontal="right" wrapText="1" indent="1"/>
    </xf>
    <xf numFmtId="10" fontId="23" fillId="0" borderId="0" xfId="42" applyNumberFormat="1" applyFont="1" applyFill="1" applyBorder="1" applyAlignment="1">
      <alignment horizontal="right" wrapText="1" indent="1"/>
    </xf>
    <xf numFmtId="0" fontId="26" fillId="0" borderId="0" xfId="0" applyFont="1" applyFill="1" applyBorder="1" applyAlignment="1">
      <alignment horizontal="left" wrapText="1"/>
    </xf>
    <xf numFmtId="4" fontId="26" fillId="0" borderId="0" xfId="0" applyNumberFormat="1" applyFont="1" applyFill="1" applyBorder="1" applyAlignment="1">
      <alignment horizontal="right" wrapText="1" indent="1"/>
    </xf>
    <xf numFmtId="10" fontId="26" fillId="0" borderId="0" xfId="42" applyNumberFormat="1" applyFont="1" applyFill="1" applyBorder="1" applyAlignment="1">
      <alignment horizontal="right" wrapText="1" indent="1"/>
    </xf>
    <xf numFmtId="10" fontId="30" fillId="0" borderId="0" xfId="42" applyNumberFormat="1" applyFont="1" applyFill="1" applyBorder="1" applyAlignment="1">
      <alignment wrapText="1"/>
    </xf>
    <xf numFmtId="0" fontId="40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wrapText="1"/>
    </xf>
    <xf numFmtId="4" fontId="41" fillId="34" borderId="11" xfId="0" applyNumberFormat="1" applyFont="1" applyFill="1" applyBorder="1" applyAlignment="1">
      <alignment wrapText="1"/>
    </xf>
    <xf numFmtId="10" fontId="41" fillId="34" borderId="11" xfId="42" applyNumberFormat="1" applyFont="1" applyFill="1" applyBorder="1" applyAlignment="1">
      <alignment wrapText="1"/>
    </xf>
    <xf numFmtId="10" fontId="41" fillId="34" borderId="18" xfId="42" applyNumberFormat="1" applyFont="1" applyFill="1" applyBorder="1" applyAlignment="1">
      <alignment wrapText="1"/>
    </xf>
    <xf numFmtId="0" fontId="41" fillId="35" borderId="11" xfId="0" applyFont="1" applyFill="1" applyBorder="1" applyAlignment="1">
      <alignment wrapText="1"/>
    </xf>
    <xf numFmtId="4" fontId="41" fillId="35" borderId="11" xfId="0" applyNumberFormat="1" applyFont="1" applyFill="1" applyBorder="1" applyAlignment="1">
      <alignment wrapText="1"/>
    </xf>
    <xf numFmtId="10" fontId="41" fillId="35" borderId="11" xfId="42" applyNumberFormat="1" applyFont="1" applyFill="1" applyBorder="1" applyAlignment="1">
      <alignment wrapText="1"/>
    </xf>
    <xf numFmtId="10" fontId="41" fillId="35" borderId="18" xfId="42" applyNumberFormat="1" applyFont="1" applyFill="1" applyBorder="1" applyAlignment="1">
      <alignment wrapText="1"/>
    </xf>
    <xf numFmtId="0" fontId="42" fillId="36" borderId="11" xfId="0" applyFont="1" applyFill="1" applyBorder="1" applyAlignment="1">
      <alignment wrapText="1"/>
    </xf>
    <xf numFmtId="4" fontId="42" fillId="36" borderId="11" xfId="0" applyNumberFormat="1" applyFont="1" applyFill="1" applyBorder="1" applyAlignment="1">
      <alignment wrapText="1"/>
    </xf>
    <xf numFmtId="10" fontId="42" fillId="36" borderId="11" xfId="42" applyNumberFormat="1" applyFont="1" applyFill="1" applyBorder="1" applyAlignment="1">
      <alignment wrapText="1"/>
    </xf>
    <xf numFmtId="10" fontId="42" fillId="36" borderId="18" xfId="42" applyNumberFormat="1" applyFont="1" applyFill="1" applyBorder="1" applyAlignment="1">
      <alignment wrapText="1"/>
    </xf>
    <xf numFmtId="0" fontId="42" fillId="33" borderId="11" xfId="0" applyFont="1" applyFill="1" applyBorder="1" applyAlignment="1">
      <alignment horizontal="left" wrapText="1"/>
    </xf>
    <xf numFmtId="4" fontId="42" fillId="33" borderId="11" xfId="0" applyNumberFormat="1" applyFont="1" applyFill="1" applyBorder="1" applyAlignment="1">
      <alignment wrapText="1"/>
    </xf>
    <xf numFmtId="10" fontId="42" fillId="0" borderId="11" xfId="42" applyNumberFormat="1" applyFont="1" applyFill="1" applyBorder="1" applyAlignment="1">
      <alignment wrapText="1"/>
    </xf>
    <xf numFmtId="10" fontId="42" fillId="0" borderId="18" xfId="42" applyNumberFormat="1" applyFont="1" applyFill="1" applyBorder="1" applyAlignment="1">
      <alignment wrapText="1"/>
    </xf>
    <xf numFmtId="0" fontId="42" fillId="33" borderId="11" xfId="0" applyFont="1" applyFill="1" applyBorder="1" applyAlignment="1">
      <alignment wrapText="1"/>
    </xf>
    <xf numFmtId="0" fontId="43" fillId="37" borderId="11" xfId="0" applyFont="1" applyFill="1" applyBorder="1" applyAlignment="1">
      <alignment wrapText="1"/>
    </xf>
    <xf numFmtId="4" fontId="43" fillId="37" borderId="11" xfId="0" applyNumberFormat="1" applyFont="1" applyFill="1" applyBorder="1" applyAlignment="1">
      <alignment wrapText="1"/>
    </xf>
    <xf numFmtId="10" fontId="43" fillId="37" borderId="11" xfId="42" applyNumberFormat="1" applyFont="1" applyFill="1" applyBorder="1" applyAlignment="1">
      <alignment wrapText="1"/>
    </xf>
    <xf numFmtId="10" fontId="43" fillId="37" borderId="18" xfId="42" applyNumberFormat="1" applyFont="1" applyFill="1" applyBorder="1" applyAlignment="1">
      <alignment wrapText="1"/>
    </xf>
    <xf numFmtId="0" fontId="38" fillId="0" borderId="0" xfId="0" applyFont="1" applyAlignment="1">
      <alignment wrapText="1"/>
    </xf>
    <xf numFmtId="0" fontId="44" fillId="0" borderId="0" xfId="0" applyFont="1"/>
    <xf numFmtId="0" fontId="45" fillId="0" borderId="0" xfId="0" applyFont="1"/>
    <xf numFmtId="0" fontId="46" fillId="0" borderId="0" xfId="0" applyFont="1"/>
    <xf numFmtId="4" fontId="47" fillId="34" borderId="11" xfId="0" applyNumberFormat="1" applyFont="1" applyFill="1" applyBorder="1" applyAlignment="1">
      <alignment wrapText="1"/>
    </xf>
    <xf numFmtId="4" fontId="47" fillId="35" borderId="11" xfId="0" applyNumberFormat="1" applyFont="1" applyFill="1" applyBorder="1" applyAlignment="1">
      <alignment wrapText="1"/>
    </xf>
    <xf numFmtId="4" fontId="39" fillId="36" borderId="11" xfId="0" applyNumberFormat="1" applyFont="1" applyFill="1" applyBorder="1" applyAlignment="1">
      <alignment wrapText="1"/>
    </xf>
    <xf numFmtId="4" fontId="39" fillId="33" borderId="11" xfId="0" applyNumberFormat="1" applyFont="1" applyFill="1" applyBorder="1" applyAlignment="1">
      <alignment wrapText="1"/>
    </xf>
    <xf numFmtId="4" fontId="42" fillId="33" borderId="11" xfId="0" applyNumberFormat="1" applyFont="1" applyFill="1" applyBorder="1" applyAlignment="1">
      <alignment horizontal="right" wrapText="1"/>
    </xf>
    <xf numFmtId="0" fontId="41" fillId="0" borderId="22" xfId="0" applyFont="1" applyFill="1" applyBorder="1" applyAlignment="1">
      <alignment horizontal="center" vertical="center" wrapText="1"/>
    </xf>
    <xf numFmtId="0" fontId="41" fillId="35" borderId="21" xfId="0" applyFont="1" applyFill="1" applyBorder="1" applyAlignment="1">
      <alignment horizontal="left" wrapText="1"/>
    </xf>
    <xf numFmtId="4" fontId="40" fillId="35" borderId="21" xfId="0" applyNumberFormat="1" applyFont="1" applyFill="1" applyBorder="1" applyAlignment="1">
      <alignment horizontal="right" wrapText="1"/>
    </xf>
    <xf numFmtId="10" fontId="47" fillId="35" borderId="21" xfId="42" applyNumberFormat="1" applyFont="1" applyFill="1" applyBorder="1" applyAlignment="1">
      <alignment wrapText="1"/>
    </xf>
    <xf numFmtId="10" fontId="47" fillId="35" borderId="20" xfId="42" applyNumberFormat="1" applyFont="1" applyFill="1" applyBorder="1" applyAlignment="1">
      <alignment wrapText="1"/>
    </xf>
    <xf numFmtId="0" fontId="42" fillId="36" borderId="11" xfId="0" applyFont="1" applyFill="1" applyBorder="1" applyAlignment="1">
      <alignment horizontal="left" wrapText="1"/>
    </xf>
    <xf numFmtId="4" fontId="48" fillId="36" borderId="21" xfId="0" applyNumberFormat="1" applyFont="1" applyFill="1" applyBorder="1" applyAlignment="1">
      <alignment horizontal="right" wrapText="1"/>
    </xf>
    <xf numFmtId="10" fontId="39" fillId="36" borderId="11" xfId="42" applyNumberFormat="1" applyFont="1" applyFill="1" applyBorder="1" applyAlignment="1">
      <alignment wrapText="1"/>
    </xf>
    <xf numFmtId="10" fontId="39" fillId="36" borderId="18" xfId="42" applyNumberFormat="1" applyFont="1" applyFill="1" applyBorder="1" applyAlignment="1">
      <alignment wrapText="1"/>
    </xf>
    <xf numFmtId="4" fontId="48" fillId="33" borderId="21" xfId="0" applyNumberFormat="1" applyFont="1" applyFill="1" applyBorder="1" applyAlignment="1">
      <alignment horizontal="right" wrapText="1"/>
    </xf>
    <xf numFmtId="4" fontId="39" fillId="33" borderId="21" xfId="0" applyNumberFormat="1" applyFont="1" applyFill="1" applyBorder="1" applyAlignment="1">
      <alignment horizontal="right" wrapText="1"/>
    </xf>
    <xf numFmtId="10" fontId="39" fillId="33" borderId="11" xfId="42" applyNumberFormat="1" applyFont="1" applyFill="1" applyBorder="1" applyAlignment="1">
      <alignment horizontal="right" wrapText="1"/>
    </xf>
    <xf numFmtId="10" fontId="39" fillId="33" borderId="18" xfId="42" applyNumberFormat="1" applyFont="1" applyFill="1" applyBorder="1" applyAlignment="1">
      <alignment horizontal="right" wrapText="1"/>
    </xf>
    <xf numFmtId="0" fontId="42" fillId="0" borderId="11" xfId="0" applyFont="1" applyFill="1" applyBorder="1" applyAlignment="1">
      <alignment horizontal="left" wrapText="1"/>
    </xf>
    <xf numFmtId="4" fontId="42" fillId="0" borderId="21" xfId="0" applyNumberFormat="1" applyFont="1" applyFill="1" applyBorder="1" applyAlignment="1">
      <alignment horizontal="right" wrapText="1"/>
    </xf>
    <xf numFmtId="4" fontId="48" fillId="0" borderId="21" xfId="0" applyNumberFormat="1" applyFont="1" applyFill="1" applyBorder="1" applyAlignment="1">
      <alignment horizontal="right" wrapText="1"/>
    </xf>
    <xf numFmtId="10" fontId="39" fillId="0" borderId="11" xfId="42" applyNumberFormat="1" applyFont="1" applyFill="1" applyBorder="1" applyAlignment="1">
      <alignment wrapText="1"/>
    </xf>
    <xf numFmtId="10" fontId="39" fillId="0" borderId="18" xfId="42" applyNumberFormat="1" applyFont="1" applyFill="1" applyBorder="1" applyAlignment="1">
      <alignment wrapText="1"/>
    </xf>
    <xf numFmtId="4" fontId="44" fillId="0" borderId="0" xfId="0" applyNumberFormat="1" applyFont="1"/>
    <xf numFmtId="0" fontId="26" fillId="0" borderId="0" xfId="0" applyFont="1" applyFill="1" applyAlignment="1">
      <alignment horizontal="justify" vertical="top" wrapText="1"/>
    </xf>
    <xf numFmtId="0" fontId="26" fillId="0" borderId="0" xfId="0" applyFont="1" applyFill="1" applyAlignment="1">
      <alignment horizontal="justify" vertical="top"/>
    </xf>
    <xf numFmtId="0" fontId="26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justify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wrapText="1"/>
    </xf>
    <xf numFmtId="0" fontId="29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</cellXfs>
  <cellStyles count="44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" xfId="43"/>
    <cellStyle name="Normalno" xfId="0" builtinId="0"/>
    <cellStyle name="Postotak" xfId="42" builtinId="5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colors>
    <mruColors>
      <color rgb="FFBDD8FF"/>
      <color rgb="FF66FFFF"/>
      <color rgb="FFFF99FF"/>
      <color rgb="FF0066FF"/>
      <color rgb="FF7DB2FF"/>
      <color rgb="FF7DB2E1"/>
      <color rgb="FF5B9DFF"/>
      <color rgb="FF00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="85" zoomScaleNormal="85" workbookViewId="0">
      <selection activeCell="G8" sqref="G8"/>
    </sheetView>
  </sheetViews>
  <sheetFormatPr defaultColWidth="8.85546875" defaultRowHeight="15.75" x14ac:dyDescent="0.25"/>
  <cols>
    <col min="1" max="9" width="9.7109375" style="25" customWidth="1"/>
    <col min="10" max="16384" width="8.85546875" style="25"/>
  </cols>
  <sheetData>
    <row r="1" spans="1:9" ht="16.149999999999999" customHeight="1" x14ac:dyDescent="0.25">
      <c r="A1" s="136" t="s">
        <v>103</v>
      </c>
      <c r="B1" s="136"/>
      <c r="C1" s="136"/>
      <c r="D1" s="136"/>
      <c r="E1" s="136"/>
      <c r="F1" s="35"/>
      <c r="G1" s="35"/>
      <c r="H1" s="35"/>
      <c r="I1" s="35"/>
    </row>
    <row r="2" spans="1:9" ht="16.149999999999999" customHeight="1" x14ac:dyDescent="0.25">
      <c r="A2" s="136" t="s">
        <v>104</v>
      </c>
      <c r="B2" s="136"/>
      <c r="C2" s="136"/>
      <c r="D2" s="136"/>
      <c r="E2" s="136"/>
      <c r="F2" s="35"/>
      <c r="G2" s="35"/>
      <c r="H2" s="35"/>
      <c r="I2" s="35"/>
    </row>
    <row r="3" spans="1:9" ht="16.149999999999999" customHeight="1" x14ac:dyDescent="0.25">
      <c r="A3" s="136" t="s">
        <v>131</v>
      </c>
      <c r="B3" s="136"/>
      <c r="C3" s="136"/>
      <c r="D3" s="136"/>
      <c r="E3" s="136"/>
      <c r="F3" s="35"/>
      <c r="G3" s="35"/>
      <c r="H3" s="35"/>
      <c r="I3" s="35"/>
    </row>
    <row r="4" spans="1:9" ht="16.149999999999999" customHeight="1" x14ac:dyDescent="0.25">
      <c r="A4" s="136" t="s">
        <v>132</v>
      </c>
      <c r="B4" s="136"/>
      <c r="C4" s="136"/>
      <c r="D4" s="136"/>
      <c r="E4" s="136"/>
      <c r="F4" s="35"/>
      <c r="G4" s="35"/>
      <c r="H4" s="35"/>
      <c r="I4" s="35"/>
    </row>
    <row r="5" spans="1:9" ht="16.149999999999999" customHeight="1" x14ac:dyDescent="0.25">
      <c r="A5" s="35"/>
      <c r="B5" s="35"/>
      <c r="C5" s="35"/>
      <c r="D5" s="35"/>
      <c r="E5" s="35"/>
      <c r="F5" s="35"/>
      <c r="G5" s="35"/>
      <c r="H5" s="35"/>
      <c r="I5" s="35"/>
    </row>
    <row r="6" spans="1:9" ht="16.149999999999999" customHeight="1" x14ac:dyDescent="0.25">
      <c r="A6" s="36" t="s">
        <v>145</v>
      </c>
      <c r="B6" s="136" t="s">
        <v>146</v>
      </c>
      <c r="C6" s="136"/>
      <c r="D6" s="136"/>
      <c r="E6" s="35"/>
      <c r="F6" s="35"/>
      <c r="G6" s="35"/>
      <c r="H6" s="35"/>
      <c r="I6" s="35"/>
    </row>
    <row r="7" spans="1:9" ht="16.149999999999999" customHeight="1" x14ac:dyDescent="0.25">
      <c r="A7" s="36" t="s">
        <v>105</v>
      </c>
      <c r="B7" s="136" t="s">
        <v>147</v>
      </c>
      <c r="C7" s="136"/>
      <c r="D7" s="136"/>
      <c r="E7" s="35"/>
      <c r="F7" s="35"/>
      <c r="G7" s="35"/>
      <c r="H7" s="35"/>
      <c r="I7" s="35"/>
    </row>
    <row r="8" spans="1:9" ht="16.149999999999999" customHeight="1" x14ac:dyDescent="0.25">
      <c r="A8" s="36" t="s">
        <v>122</v>
      </c>
      <c r="B8" s="36"/>
      <c r="C8" s="36"/>
      <c r="D8" s="36"/>
      <c r="E8" s="35"/>
      <c r="F8" s="35"/>
      <c r="G8" s="35"/>
      <c r="H8" s="35"/>
      <c r="I8" s="35"/>
    </row>
    <row r="9" spans="1:9" ht="16.149999999999999" customHeight="1" x14ac:dyDescent="0.25">
      <c r="A9" s="35"/>
      <c r="B9" s="35"/>
      <c r="C9" s="35"/>
      <c r="D9" s="35"/>
      <c r="E9" s="35"/>
      <c r="F9" s="35"/>
      <c r="G9" s="35"/>
      <c r="H9" s="35"/>
      <c r="I9" s="35"/>
    </row>
    <row r="10" spans="1:9" ht="16.149999999999999" customHeight="1" x14ac:dyDescent="0.25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6.149999999999999" customHeight="1" x14ac:dyDescent="0.25">
      <c r="A11" s="137" t="s">
        <v>124</v>
      </c>
      <c r="B11" s="137"/>
      <c r="C11" s="137"/>
      <c r="D11" s="137"/>
      <c r="E11" s="137"/>
      <c r="F11" s="137"/>
      <c r="G11" s="137"/>
      <c r="H11" s="137"/>
      <c r="I11" s="137"/>
    </row>
    <row r="12" spans="1:9" ht="16.149999999999999" customHeight="1" x14ac:dyDescent="0.25">
      <c r="A12" s="137"/>
      <c r="B12" s="137"/>
      <c r="C12" s="137"/>
      <c r="D12" s="137"/>
      <c r="E12" s="137"/>
      <c r="F12" s="137"/>
      <c r="G12" s="137"/>
      <c r="H12" s="137"/>
      <c r="I12" s="137"/>
    </row>
    <row r="13" spans="1:9" ht="16.149999999999999" customHeight="1" x14ac:dyDescent="0.25">
      <c r="A13" s="37"/>
      <c r="B13" s="37"/>
      <c r="C13" s="37"/>
      <c r="D13" s="37"/>
      <c r="E13" s="37"/>
      <c r="F13" s="37"/>
      <c r="G13" s="37"/>
      <c r="H13" s="37"/>
      <c r="I13" s="37"/>
    </row>
    <row r="14" spans="1:9" ht="16.149999999999999" customHeight="1" x14ac:dyDescent="0.25">
      <c r="A14" s="35"/>
      <c r="B14" s="35"/>
      <c r="C14" s="35"/>
      <c r="D14" s="35"/>
      <c r="E14" s="35"/>
      <c r="F14" s="35"/>
      <c r="G14" s="35"/>
      <c r="H14" s="35"/>
      <c r="I14" s="35"/>
    </row>
    <row r="15" spans="1:9" s="26" customFormat="1" ht="16.149999999999999" customHeight="1" x14ac:dyDescent="0.25">
      <c r="A15" s="134" t="s">
        <v>109</v>
      </c>
      <c r="B15" s="134"/>
      <c r="C15" s="134"/>
      <c r="D15" s="134"/>
      <c r="E15" s="134"/>
      <c r="F15" s="134"/>
      <c r="G15" s="134"/>
      <c r="H15" s="134"/>
      <c r="I15" s="134"/>
    </row>
    <row r="16" spans="1:9" s="27" customFormat="1" ht="16.149999999999999" customHeight="1" x14ac:dyDescent="0.25">
      <c r="A16" s="134"/>
      <c r="B16" s="134"/>
      <c r="C16" s="134"/>
      <c r="D16" s="134"/>
      <c r="E16" s="134"/>
      <c r="F16" s="134"/>
      <c r="G16" s="134"/>
      <c r="H16" s="134"/>
      <c r="I16" s="134"/>
    </row>
    <row r="17" spans="1:9" s="27" customFormat="1" ht="16.149999999999999" customHeight="1" x14ac:dyDescent="0.25">
      <c r="A17" s="134"/>
      <c r="B17" s="134"/>
      <c r="C17" s="134"/>
      <c r="D17" s="134"/>
      <c r="E17" s="134"/>
      <c r="F17" s="134"/>
      <c r="G17" s="134"/>
      <c r="H17" s="134"/>
      <c r="I17" s="134"/>
    </row>
    <row r="18" spans="1:9" s="27" customFormat="1" ht="16.149999999999999" customHeight="1" x14ac:dyDescent="0.25">
      <c r="A18" s="134"/>
      <c r="B18" s="134"/>
      <c r="C18" s="134"/>
      <c r="D18" s="134"/>
      <c r="E18" s="134"/>
      <c r="F18" s="134"/>
      <c r="G18" s="134"/>
      <c r="H18" s="134"/>
      <c r="I18" s="134"/>
    </row>
    <row r="19" spans="1:9" s="27" customFormat="1" ht="16.149999999999999" customHeight="1" x14ac:dyDescent="0.25">
      <c r="A19" s="134"/>
      <c r="B19" s="134"/>
      <c r="C19" s="134"/>
      <c r="D19" s="134"/>
      <c r="E19" s="134"/>
      <c r="F19" s="134"/>
      <c r="G19" s="134"/>
      <c r="H19" s="134"/>
      <c r="I19" s="134"/>
    </row>
    <row r="20" spans="1:9" s="27" customFormat="1" ht="16.149999999999999" customHeight="1" x14ac:dyDescent="0.25">
      <c r="A20" s="134"/>
      <c r="B20" s="134"/>
      <c r="C20" s="134"/>
      <c r="D20" s="134"/>
      <c r="E20" s="134"/>
      <c r="F20" s="134"/>
      <c r="G20" s="134"/>
      <c r="H20" s="134"/>
      <c r="I20" s="134"/>
    </row>
    <row r="21" spans="1:9" ht="16.149999999999999" customHeight="1" x14ac:dyDescent="0.25">
      <c r="A21" s="135" t="s">
        <v>106</v>
      </c>
      <c r="B21" s="135"/>
      <c r="C21" s="135"/>
      <c r="D21" s="135"/>
      <c r="E21" s="135"/>
      <c r="F21" s="135"/>
      <c r="G21" s="135"/>
      <c r="H21" s="135"/>
      <c r="I21" s="135"/>
    </row>
    <row r="22" spans="1:9" ht="16.149999999999999" customHeight="1" x14ac:dyDescent="0.25">
      <c r="A22" s="135"/>
      <c r="B22" s="135"/>
      <c r="C22" s="135"/>
      <c r="D22" s="135"/>
      <c r="E22" s="135"/>
      <c r="F22" s="135"/>
      <c r="G22" s="135"/>
      <c r="H22" s="135"/>
      <c r="I22" s="135"/>
    </row>
    <row r="23" spans="1:9" ht="16.149999999999999" customHeight="1" x14ac:dyDescent="0.25">
      <c r="A23" s="135"/>
      <c r="B23" s="135"/>
      <c r="C23" s="135"/>
      <c r="D23" s="135"/>
      <c r="E23" s="135"/>
      <c r="F23" s="135"/>
      <c r="G23" s="135"/>
      <c r="H23" s="135"/>
      <c r="I23" s="135"/>
    </row>
    <row r="24" spans="1:9" ht="16.149999999999999" customHeight="1" x14ac:dyDescent="0.25">
      <c r="A24" s="35"/>
      <c r="B24" s="35"/>
      <c r="C24" s="35"/>
      <c r="D24" s="35"/>
      <c r="E24" s="35"/>
      <c r="F24" s="35"/>
      <c r="G24" s="35"/>
      <c r="H24" s="35"/>
      <c r="I24" s="35"/>
    </row>
    <row r="25" spans="1:9" ht="16.149999999999999" customHeight="1" x14ac:dyDescent="0.25">
      <c r="A25" s="135" t="s">
        <v>142</v>
      </c>
      <c r="B25" s="135"/>
      <c r="C25" s="135"/>
      <c r="D25" s="135"/>
      <c r="E25" s="135"/>
      <c r="F25" s="135"/>
      <c r="G25" s="135"/>
      <c r="H25" s="135"/>
      <c r="I25" s="135"/>
    </row>
    <row r="26" spans="1:9" ht="16.149999999999999" customHeight="1" x14ac:dyDescent="0.25">
      <c r="A26" s="135" t="s">
        <v>110</v>
      </c>
      <c r="B26" s="135"/>
      <c r="C26" s="135"/>
      <c r="D26" s="135"/>
      <c r="E26" s="135"/>
      <c r="F26" s="135"/>
      <c r="G26" s="135"/>
      <c r="H26" s="135"/>
      <c r="I26" s="135"/>
    </row>
    <row r="27" spans="1:9" ht="16.149999999999999" customHeight="1" x14ac:dyDescent="0.25">
      <c r="A27" s="135" t="s">
        <v>111</v>
      </c>
      <c r="B27" s="135"/>
      <c r="C27" s="135"/>
      <c r="D27" s="135"/>
      <c r="E27" s="135"/>
      <c r="F27" s="135"/>
      <c r="G27" s="135"/>
      <c r="H27" s="135"/>
      <c r="I27" s="135"/>
    </row>
    <row r="28" spans="1:9" ht="16.149999999999999" customHeight="1" x14ac:dyDescent="0.25">
      <c r="A28" s="135" t="s">
        <v>112</v>
      </c>
      <c r="B28" s="135"/>
      <c r="C28" s="135"/>
      <c r="D28" s="135"/>
      <c r="E28" s="135"/>
      <c r="F28" s="135"/>
      <c r="G28" s="135"/>
      <c r="H28" s="135"/>
      <c r="I28" s="135"/>
    </row>
    <row r="29" spans="1:9" ht="16.149999999999999" customHeight="1" x14ac:dyDescent="0.25">
      <c r="A29" s="135" t="s">
        <v>113</v>
      </c>
      <c r="B29" s="135"/>
      <c r="C29" s="135"/>
      <c r="D29" s="135"/>
      <c r="E29" s="135"/>
      <c r="F29" s="135"/>
      <c r="G29" s="135"/>
      <c r="H29" s="135"/>
      <c r="I29" s="135"/>
    </row>
    <row r="30" spans="1:9" ht="16.149999999999999" customHeight="1" x14ac:dyDescent="0.25">
      <c r="A30" s="135" t="s">
        <v>114</v>
      </c>
      <c r="B30" s="135"/>
      <c r="C30" s="135"/>
      <c r="D30" s="135"/>
      <c r="E30" s="135"/>
      <c r="F30" s="135"/>
      <c r="G30" s="135"/>
      <c r="H30" s="135"/>
      <c r="I30" s="135"/>
    </row>
    <row r="31" spans="1:9" ht="16.149999999999999" customHeight="1" x14ac:dyDescent="0.25">
      <c r="A31" s="135" t="s">
        <v>115</v>
      </c>
      <c r="B31" s="135"/>
      <c r="C31" s="135"/>
      <c r="D31" s="135"/>
      <c r="E31" s="135"/>
      <c r="F31" s="135"/>
      <c r="G31" s="135"/>
      <c r="H31" s="135"/>
      <c r="I31" s="135"/>
    </row>
    <row r="32" spans="1:9" ht="16.149999999999999" customHeight="1" x14ac:dyDescent="0.25">
      <c r="A32" s="135" t="s">
        <v>119</v>
      </c>
      <c r="B32" s="135"/>
      <c r="C32" s="135"/>
      <c r="D32" s="135"/>
      <c r="E32" s="135"/>
      <c r="F32" s="135"/>
      <c r="G32" s="135"/>
      <c r="H32" s="135"/>
      <c r="I32" s="135"/>
    </row>
    <row r="33" spans="1:9" ht="16.149999999999999" customHeight="1" x14ac:dyDescent="0.25">
      <c r="A33" s="135" t="s">
        <v>116</v>
      </c>
      <c r="B33" s="135"/>
      <c r="C33" s="135"/>
      <c r="D33" s="135"/>
      <c r="E33" s="135"/>
      <c r="F33" s="135"/>
      <c r="G33" s="135"/>
      <c r="H33" s="135"/>
      <c r="I33" s="135"/>
    </row>
    <row r="34" spans="1:9" ht="16.149999999999999" customHeight="1" x14ac:dyDescent="0.25">
      <c r="A34" s="135" t="s">
        <v>117</v>
      </c>
      <c r="B34" s="135"/>
      <c r="C34" s="135"/>
      <c r="D34" s="135"/>
      <c r="E34" s="135"/>
      <c r="F34" s="135"/>
      <c r="G34" s="135"/>
      <c r="H34" s="135"/>
      <c r="I34" s="135"/>
    </row>
    <row r="35" spans="1:9" ht="16.149999999999999" customHeight="1" x14ac:dyDescent="0.25">
      <c r="A35" s="135" t="s">
        <v>118</v>
      </c>
      <c r="B35" s="135"/>
      <c r="C35" s="135"/>
      <c r="D35" s="135"/>
      <c r="E35" s="135"/>
      <c r="F35" s="135"/>
      <c r="G35" s="135"/>
      <c r="H35" s="135"/>
      <c r="I35" s="135"/>
    </row>
    <row r="36" spans="1:9" ht="16.149999999999999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</row>
    <row r="37" spans="1:9" ht="16.149999999999999" customHeight="1" x14ac:dyDescent="0.25">
      <c r="A37" s="135" t="s">
        <v>143</v>
      </c>
      <c r="B37" s="135"/>
      <c r="C37" s="135"/>
      <c r="D37" s="135"/>
      <c r="E37" s="135"/>
      <c r="F37" s="135"/>
      <c r="G37" s="135"/>
      <c r="H37" s="135"/>
      <c r="I37" s="135"/>
    </row>
    <row r="38" spans="1:9" ht="16.149999999999999" customHeight="1" x14ac:dyDescent="0.25">
      <c r="A38" s="134" t="s">
        <v>107</v>
      </c>
      <c r="B38" s="134"/>
      <c r="C38" s="134"/>
      <c r="D38" s="134"/>
      <c r="E38" s="134"/>
      <c r="F38" s="134"/>
      <c r="G38" s="134"/>
      <c r="H38" s="134"/>
      <c r="I38" s="134"/>
    </row>
    <row r="39" spans="1:9" ht="16.149999999999999" customHeight="1" x14ac:dyDescent="0.25">
      <c r="A39" s="134"/>
      <c r="B39" s="134"/>
      <c r="C39" s="134"/>
      <c r="D39" s="134"/>
      <c r="E39" s="134"/>
      <c r="F39" s="134"/>
      <c r="G39" s="134"/>
      <c r="H39" s="134"/>
      <c r="I39" s="134"/>
    </row>
    <row r="40" spans="1:9" ht="16.149999999999999" customHeight="1" x14ac:dyDescent="0.25">
      <c r="A40" s="35"/>
      <c r="B40" s="35"/>
      <c r="C40" s="35"/>
      <c r="D40" s="35"/>
      <c r="E40" s="35"/>
      <c r="F40" s="35"/>
      <c r="G40" s="35"/>
      <c r="H40" s="35"/>
      <c r="I40" s="35"/>
    </row>
    <row r="41" spans="1:9" ht="16.149999999999999" customHeight="1" x14ac:dyDescent="0.25">
      <c r="A41" s="135" t="s">
        <v>144</v>
      </c>
      <c r="B41" s="135"/>
      <c r="C41" s="135"/>
      <c r="D41" s="135"/>
      <c r="E41" s="135"/>
      <c r="F41" s="135"/>
      <c r="G41" s="135"/>
      <c r="H41" s="135"/>
      <c r="I41" s="135"/>
    </row>
    <row r="42" spans="1:9" ht="16.149999999999999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</row>
    <row r="43" spans="1:9" ht="16.149999999999999" customHeight="1" x14ac:dyDescent="0.25">
      <c r="A43" s="134" t="s">
        <v>108</v>
      </c>
      <c r="B43" s="134"/>
      <c r="C43" s="134"/>
      <c r="D43" s="134"/>
      <c r="E43" s="134"/>
      <c r="F43" s="134"/>
      <c r="G43" s="134"/>
      <c r="H43" s="134"/>
      <c r="I43" s="134"/>
    </row>
    <row r="44" spans="1:9" ht="16.149999999999999" customHeight="1" x14ac:dyDescent="0.25">
      <c r="A44" s="134"/>
      <c r="B44" s="134"/>
      <c r="C44" s="134"/>
      <c r="D44" s="134"/>
      <c r="E44" s="134"/>
      <c r="F44" s="134"/>
      <c r="G44" s="134"/>
      <c r="H44" s="134"/>
      <c r="I44" s="134"/>
    </row>
    <row r="45" spans="1:9" ht="16.149999999999999" customHeight="1" x14ac:dyDescent="0.25">
      <c r="A45" s="134"/>
      <c r="B45" s="134"/>
      <c r="C45" s="134"/>
      <c r="D45" s="134"/>
      <c r="E45" s="134"/>
      <c r="F45" s="134"/>
      <c r="G45" s="134"/>
      <c r="H45" s="134"/>
      <c r="I45" s="134"/>
    </row>
    <row r="46" spans="1:9" ht="16.149999999999999" customHeight="1" x14ac:dyDescent="0.25"/>
    <row r="47" spans="1:9" ht="16.149999999999999" customHeight="1" x14ac:dyDescent="0.25"/>
    <row r="48" spans="1: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24">
    <mergeCell ref="A1:E1"/>
    <mergeCell ref="A2:E2"/>
    <mergeCell ref="A3:E3"/>
    <mergeCell ref="A4:E4"/>
    <mergeCell ref="A21:I23"/>
    <mergeCell ref="A15:I20"/>
    <mergeCell ref="A11:I12"/>
    <mergeCell ref="B6:D6"/>
    <mergeCell ref="B7:D7"/>
    <mergeCell ref="A31:I31"/>
    <mergeCell ref="A32:I32"/>
    <mergeCell ref="A33:I33"/>
    <mergeCell ref="A34:I34"/>
    <mergeCell ref="A25:I25"/>
    <mergeCell ref="A26:I26"/>
    <mergeCell ref="A27:I27"/>
    <mergeCell ref="A28:I28"/>
    <mergeCell ref="A29:I29"/>
    <mergeCell ref="A30:I30"/>
    <mergeCell ref="A43:I45"/>
    <mergeCell ref="A35:I35"/>
    <mergeCell ref="A37:I37"/>
    <mergeCell ref="A38:I39"/>
    <mergeCell ref="A41:I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70" zoomScaleNormal="70" workbookViewId="0">
      <selection activeCell="H46" sqref="H46"/>
    </sheetView>
  </sheetViews>
  <sheetFormatPr defaultColWidth="9.140625" defaultRowHeight="15" x14ac:dyDescent="0.2"/>
  <cols>
    <col min="1" max="1" width="49.85546875" style="4" customWidth="1"/>
    <col min="2" max="2" width="17.28515625" style="7" customWidth="1"/>
    <col min="3" max="5" width="17.28515625" style="4" customWidth="1"/>
    <col min="6" max="6" width="14.42578125" style="4" customWidth="1"/>
    <col min="7" max="7" width="13" style="4" customWidth="1"/>
    <col min="8" max="11" width="9.140625" style="4"/>
    <col min="12" max="12" width="17.140625" style="29" bestFit="1" customWidth="1"/>
    <col min="13" max="16384" width="9.140625" style="4"/>
  </cols>
  <sheetData>
    <row r="1" spans="1:12" ht="54" customHeight="1" x14ac:dyDescent="0.2">
      <c r="A1" s="138" t="s">
        <v>124</v>
      </c>
      <c r="B1" s="138"/>
      <c r="C1" s="138"/>
      <c r="D1" s="138"/>
      <c r="E1" s="138"/>
      <c r="F1" s="138"/>
      <c r="G1" s="138"/>
    </row>
    <row r="2" spans="1:12" ht="54" customHeight="1" x14ac:dyDescent="0.2">
      <c r="A2" s="73"/>
      <c r="B2" s="73"/>
      <c r="C2" s="73"/>
      <c r="D2" s="73"/>
      <c r="E2" s="73"/>
      <c r="F2" s="73"/>
      <c r="G2" s="73"/>
    </row>
    <row r="3" spans="1:12" ht="18" customHeight="1" x14ac:dyDescent="0.25">
      <c r="A3" s="39"/>
      <c r="B3" s="39"/>
      <c r="C3" s="39"/>
      <c r="D3" s="39"/>
      <c r="E3" s="39"/>
      <c r="F3" s="39"/>
      <c r="G3" s="39"/>
    </row>
    <row r="4" spans="1:12" ht="18" customHeight="1" x14ac:dyDescent="0.25">
      <c r="A4" s="39"/>
      <c r="B4" s="39"/>
      <c r="C4" s="39"/>
      <c r="D4" s="39"/>
      <c r="E4" s="39"/>
      <c r="F4" s="39"/>
      <c r="G4" s="39"/>
    </row>
    <row r="5" spans="1:12" s="8" customFormat="1" ht="18" customHeight="1" x14ac:dyDescent="0.25">
      <c r="A5" s="40" t="s">
        <v>77</v>
      </c>
      <c r="B5" s="41"/>
      <c r="C5" s="41"/>
      <c r="D5" s="41"/>
      <c r="E5" s="41"/>
      <c r="F5" s="41"/>
      <c r="G5" s="41"/>
      <c r="L5" s="30"/>
    </row>
    <row r="6" spans="1:12" ht="18" customHeight="1" x14ac:dyDescent="0.25">
      <c r="A6" s="39"/>
      <c r="B6" s="39"/>
      <c r="C6" s="39"/>
      <c r="D6" s="39"/>
      <c r="E6" s="39"/>
      <c r="F6" s="39"/>
      <c r="G6" s="39"/>
    </row>
    <row r="7" spans="1:12" ht="18" customHeight="1" x14ac:dyDescent="0.2">
      <c r="A7" s="141" t="s">
        <v>133</v>
      </c>
      <c r="B7" s="141"/>
      <c r="C7" s="141"/>
      <c r="D7" s="141"/>
      <c r="E7" s="141"/>
      <c r="F7" s="141"/>
      <c r="G7" s="141"/>
    </row>
    <row r="8" spans="1:12" ht="18" customHeight="1" x14ac:dyDescent="0.2">
      <c r="A8" s="141"/>
      <c r="B8" s="141"/>
      <c r="C8" s="141"/>
      <c r="D8" s="141"/>
      <c r="E8" s="141"/>
      <c r="F8" s="141"/>
      <c r="G8" s="141"/>
    </row>
    <row r="9" spans="1:12" ht="18" customHeight="1" x14ac:dyDescent="0.25">
      <c r="A9" s="39"/>
      <c r="B9" s="39"/>
      <c r="C9" s="39"/>
      <c r="D9" s="39"/>
      <c r="E9" s="39"/>
      <c r="F9" s="39"/>
      <c r="G9" s="39"/>
    </row>
    <row r="10" spans="1:12" ht="18" customHeight="1" x14ac:dyDescent="0.25">
      <c r="A10" s="139" t="s">
        <v>1</v>
      </c>
      <c r="B10" s="139"/>
      <c r="C10" s="139"/>
      <c r="D10" s="139"/>
      <c r="E10" s="139"/>
      <c r="F10" s="139"/>
      <c r="G10" s="139"/>
    </row>
    <row r="11" spans="1:12" s="5" customFormat="1" ht="18" customHeight="1" thickBot="1" x14ac:dyDescent="0.3">
      <c r="A11" s="39"/>
      <c r="B11" s="39"/>
      <c r="C11" s="39"/>
      <c r="D11" s="39"/>
      <c r="E11" s="39"/>
      <c r="F11" s="39"/>
      <c r="G11" s="39"/>
      <c r="H11" s="10"/>
      <c r="L11" s="31"/>
    </row>
    <row r="12" spans="1:12" ht="56.45" customHeight="1" thickBot="1" x14ac:dyDescent="0.25">
      <c r="A12" s="42" t="s">
        <v>0</v>
      </c>
      <c r="B12" s="33" t="s">
        <v>123</v>
      </c>
      <c r="C12" s="33" t="s">
        <v>125</v>
      </c>
      <c r="D12" s="33" t="s">
        <v>126</v>
      </c>
      <c r="E12" s="33" t="s">
        <v>127</v>
      </c>
      <c r="F12" s="33" t="s">
        <v>80</v>
      </c>
      <c r="G12" s="34" t="s">
        <v>81</v>
      </c>
      <c r="H12" s="9"/>
    </row>
    <row r="13" spans="1:12" ht="15" customHeight="1" x14ac:dyDescent="0.25">
      <c r="A13" s="43" t="s">
        <v>2</v>
      </c>
      <c r="B13" s="44">
        <v>1182834.3799999999</v>
      </c>
      <c r="C13" s="44">
        <v>2298797</v>
      </c>
      <c r="D13" s="44">
        <v>2298797</v>
      </c>
      <c r="E13" s="44">
        <v>1510408.94</v>
      </c>
      <c r="F13" s="45">
        <v>0.79079999999999995</v>
      </c>
      <c r="G13" s="46">
        <v>0.65700000000000003</v>
      </c>
      <c r="H13" s="9"/>
    </row>
    <row r="14" spans="1:12" ht="15" customHeight="1" x14ac:dyDescent="0.25">
      <c r="A14" s="43" t="s">
        <v>16</v>
      </c>
      <c r="B14" s="44">
        <v>0</v>
      </c>
      <c r="C14" s="44">
        <v>0</v>
      </c>
      <c r="D14" s="44">
        <v>0</v>
      </c>
      <c r="E14" s="44">
        <v>0</v>
      </c>
      <c r="F14" s="45">
        <v>0</v>
      </c>
      <c r="G14" s="46">
        <v>0</v>
      </c>
      <c r="H14" s="9"/>
    </row>
    <row r="15" spans="1:12" ht="15" customHeight="1" x14ac:dyDescent="0.25">
      <c r="A15" s="47" t="s">
        <v>72</v>
      </c>
      <c r="B15" s="48">
        <f t="shared" ref="B15" si="0">SUM(B13:B14)</f>
        <v>1182834.3799999999</v>
      </c>
      <c r="C15" s="48">
        <v>2298797</v>
      </c>
      <c r="D15" s="48">
        <v>2298797</v>
      </c>
      <c r="E15" s="48" t="s">
        <v>148</v>
      </c>
      <c r="F15" s="49">
        <v>0.79079999999999995</v>
      </c>
      <c r="G15" s="50">
        <v>0.65059999999999996</v>
      </c>
      <c r="H15" s="9"/>
    </row>
    <row r="16" spans="1:12" ht="15" customHeight="1" x14ac:dyDescent="0.25">
      <c r="A16" s="43" t="s">
        <v>19</v>
      </c>
      <c r="B16" s="44">
        <v>1107763.17</v>
      </c>
      <c r="C16" s="44">
        <v>2296256</v>
      </c>
      <c r="D16" s="44">
        <v>2296256</v>
      </c>
      <c r="E16" s="44">
        <v>1471584.26</v>
      </c>
      <c r="F16" s="45">
        <v>0.75280000000000002</v>
      </c>
      <c r="G16" s="46" t="s">
        <v>139</v>
      </c>
      <c r="H16" s="9"/>
    </row>
    <row r="17" spans="1:12" ht="15" customHeight="1" x14ac:dyDescent="0.25">
      <c r="A17" s="43" t="s">
        <v>57</v>
      </c>
      <c r="B17" s="44">
        <v>0</v>
      </c>
      <c r="C17" s="44">
        <v>2541</v>
      </c>
      <c r="D17" s="44">
        <v>2541</v>
      </c>
      <c r="E17" s="44">
        <v>1859.19</v>
      </c>
      <c r="F17" s="45">
        <v>0</v>
      </c>
      <c r="G17" s="46" t="s">
        <v>140</v>
      </c>
      <c r="H17" s="9"/>
    </row>
    <row r="18" spans="1:12" ht="15" customHeight="1" thickBot="1" x14ac:dyDescent="0.3">
      <c r="A18" s="51" t="s">
        <v>73</v>
      </c>
      <c r="B18" s="52">
        <f>SUM(B16:B17)</f>
        <v>1107763.17</v>
      </c>
      <c r="C18" s="52">
        <v>2298797</v>
      </c>
      <c r="D18" s="52">
        <v>2298797</v>
      </c>
      <c r="E18" s="52">
        <v>1473443.45</v>
      </c>
      <c r="F18" s="53">
        <v>0.75280000000000002</v>
      </c>
      <c r="G18" s="54" t="s">
        <v>141</v>
      </c>
      <c r="H18" s="9"/>
      <c r="L18" s="32"/>
    </row>
    <row r="19" spans="1:12" ht="15" customHeight="1" thickBot="1" x14ac:dyDescent="0.3">
      <c r="A19" s="55" t="s">
        <v>78</v>
      </c>
      <c r="B19" s="56">
        <f>B15-B18</f>
        <v>75071.209999999963</v>
      </c>
      <c r="C19" s="56"/>
      <c r="D19" s="56"/>
      <c r="E19" s="56"/>
      <c r="F19" s="57"/>
      <c r="G19" s="58"/>
      <c r="H19" s="9"/>
    </row>
    <row r="20" spans="1:12" ht="15" customHeight="1" x14ac:dyDescent="0.25">
      <c r="A20" s="74"/>
      <c r="B20" s="75"/>
      <c r="C20" s="75"/>
      <c r="D20" s="75"/>
      <c r="E20" s="75"/>
      <c r="F20" s="76"/>
      <c r="G20" s="76"/>
      <c r="H20" s="9"/>
    </row>
    <row r="21" spans="1:12" ht="15" customHeight="1" x14ac:dyDescent="0.25">
      <c r="A21" s="74"/>
      <c r="B21" s="75"/>
      <c r="C21" s="75"/>
      <c r="D21" s="75"/>
      <c r="E21" s="75"/>
      <c r="F21" s="76"/>
      <c r="G21" s="76"/>
      <c r="H21" s="9"/>
    </row>
    <row r="22" spans="1:12" ht="15" customHeight="1" x14ac:dyDescent="0.25">
      <c r="A22" s="74"/>
      <c r="B22" s="75"/>
      <c r="C22" s="75"/>
      <c r="D22" s="75"/>
      <c r="E22" s="75"/>
      <c r="F22" s="76"/>
      <c r="G22" s="76"/>
      <c r="H22" s="9"/>
    </row>
    <row r="23" spans="1:12" ht="15" customHeight="1" x14ac:dyDescent="0.25">
      <c r="A23" s="74"/>
      <c r="B23" s="75"/>
      <c r="C23" s="75"/>
      <c r="D23" s="75"/>
      <c r="E23" s="75"/>
      <c r="F23" s="76"/>
      <c r="G23" s="76"/>
      <c r="H23" s="9"/>
    </row>
    <row r="24" spans="1:12" ht="18" customHeight="1" x14ac:dyDescent="0.25">
      <c r="A24" s="59"/>
      <c r="B24" s="39"/>
      <c r="C24" s="39"/>
      <c r="D24" s="39"/>
      <c r="E24" s="39"/>
      <c r="F24" s="39"/>
      <c r="G24" s="39"/>
      <c r="H24" s="9"/>
    </row>
    <row r="25" spans="1:12" ht="18" customHeight="1" x14ac:dyDescent="0.25">
      <c r="A25" s="59"/>
      <c r="B25" s="39"/>
      <c r="C25" s="39"/>
      <c r="D25" s="39"/>
      <c r="E25" s="39"/>
      <c r="F25" s="39"/>
      <c r="G25" s="39"/>
    </row>
    <row r="26" spans="1:12" ht="18" customHeight="1" x14ac:dyDescent="0.25">
      <c r="A26" s="140" t="s">
        <v>74</v>
      </c>
      <c r="B26" s="140"/>
      <c r="C26" s="140"/>
      <c r="D26" s="140"/>
      <c r="E26" s="140"/>
      <c r="F26" s="140"/>
      <c r="G26" s="140"/>
    </row>
    <row r="27" spans="1:12" ht="18" customHeight="1" thickBot="1" x14ac:dyDescent="0.3">
      <c r="A27" s="59"/>
      <c r="B27" s="39"/>
      <c r="C27" s="39"/>
      <c r="D27" s="39"/>
      <c r="E27" s="39"/>
      <c r="F27" s="39"/>
      <c r="G27" s="39"/>
    </row>
    <row r="28" spans="1:12" ht="56.45" customHeight="1" thickBot="1" x14ac:dyDescent="0.25">
      <c r="A28" s="42" t="s">
        <v>0</v>
      </c>
      <c r="B28" s="33" t="s">
        <v>123</v>
      </c>
      <c r="C28" s="33" t="s">
        <v>125</v>
      </c>
      <c r="D28" s="33" t="s">
        <v>126</v>
      </c>
      <c r="E28" s="33" t="s">
        <v>127</v>
      </c>
      <c r="F28" s="33" t="s">
        <v>80</v>
      </c>
      <c r="G28" s="34" t="s">
        <v>81</v>
      </c>
      <c r="H28" s="9"/>
    </row>
    <row r="29" spans="1:12" ht="15" customHeight="1" x14ac:dyDescent="0.25">
      <c r="A29" s="43" t="s">
        <v>75</v>
      </c>
      <c r="B29" s="44">
        <v>0</v>
      </c>
      <c r="C29" s="44">
        <v>0</v>
      </c>
      <c r="D29" s="44">
        <v>0</v>
      </c>
      <c r="E29" s="44">
        <v>0</v>
      </c>
      <c r="F29" s="45"/>
      <c r="G29" s="45"/>
    </row>
    <row r="30" spans="1:12" ht="15" customHeight="1" thickBot="1" x14ac:dyDescent="0.3">
      <c r="A30" s="43" t="s">
        <v>98</v>
      </c>
      <c r="B30" s="44">
        <v>0</v>
      </c>
      <c r="C30" s="44">
        <v>0</v>
      </c>
      <c r="D30" s="44">
        <v>0</v>
      </c>
      <c r="E30" s="44">
        <v>0</v>
      </c>
      <c r="F30" s="45"/>
      <c r="G30" s="45"/>
    </row>
    <row r="31" spans="1:12" ht="15" customHeight="1" thickBot="1" x14ac:dyDescent="0.3">
      <c r="A31" s="55" t="s">
        <v>79</v>
      </c>
      <c r="B31" s="56">
        <f>B29+B30</f>
        <v>0</v>
      </c>
      <c r="C31" s="56">
        <f t="shared" ref="C31:E31" si="1">C29+C30</f>
        <v>0</v>
      </c>
      <c r="D31" s="56">
        <f t="shared" si="1"/>
        <v>0</v>
      </c>
      <c r="E31" s="56">
        <f t="shared" si="1"/>
        <v>0</v>
      </c>
      <c r="F31" s="57"/>
      <c r="G31" s="58"/>
      <c r="H31" s="9"/>
    </row>
    <row r="32" spans="1:12" ht="15" customHeight="1" x14ac:dyDescent="0.25">
      <c r="A32" s="74"/>
      <c r="B32" s="75"/>
      <c r="C32" s="75"/>
      <c r="D32" s="75"/>
      <c r="E32" s="75"/>
      <c r="F32" s="76"/>
      <c r="G32" s="76"/>
      <c r="H32" s="9"/>
    </row>
    <row r="33" spans="1:12" ht="15" customHeight="1" x14ac:dyDescent="0.25">
      <c r="A33" s="74"/>
      <c r="B33" s="75"/>
      <c r="C33" s="75"/>
      <c r="D33" s="75"/>
      <c r="E33" s="75"/>
      <c r="F33" s="76"/>
      <c r="G33" s="76"/>
      <c r="H33" s="9"/>
    </row>
    <row r="34" spans="1:12" ht="15" customHeight="1" x14ac:dyDescent="0.25">
      <c r="A34" s="74"/>
      <c r="B34" s="75"/>
      <c r="C34" s="75"/>
      <c r="D34" s="75"/>
      <c r="E34" s="75"/>
      <c r="F34" s="76"/>
      <c r="G34" s="76"/>
      <c r="H34" s="9"/>
    </row>
    <row r="35" spans="1:12" ht="15" customHeight="1" x14ac:dyDescent="0.25">
      <c r="A35" s="74"/>
      <c r="B35" s="75"/>
      <c r="C35" s="75"/>
      <c r="D35" s="75"/>
      <c r="E35" s="75"/>
      <c r="F35" s="76"/>
      <c r="G35" s="76"/>
      <c r="H35" s="9"/>
    </row>
    <row r="36" spans="1:12" ht="18" customHeight="1" x14ac:dyDescent="0.25">
      <c r="A36" s="59"/>
      <c r="B36" s="39"/>
      <c r="C36" s="39"/>
      <c r="D36" s="39"/>
      <c r="E36" s="39"/>
      <c r="F36" s="39"/>
      <c r="G36" s="39"/>
    </row>
    <row r="37" spans="1:12" ht="18" customHeight="1" x14ac:dyDescent="0.25">
      <c r="A37" s="59"/>
      <c r="B37" s="39"/>
      <c r="C37" s="39"/>
      <c r="D37" s="39"/>
      <c r="E37" s="39"/>
      <c r="F37" s="39"/>
      <c r="G37" s="39"/>
    </row>
    <row r="38" spans="1:12" ht="18" customHeight="1" x14ac:dyDescent="0.25">
      <c r="A38" s="140" t="s">
        <v>76</v>
      </c>
      <c r="B38" s="140"/>
      <c r="C38" s="140"/>
      <c r="D38" s="140"/>
      <c r="E38" s="140"/>
      <c r="F38" s="140"/>
      <c r="G38" s="140"/>
    </row>
    <row r="39" spans="1:12" ht="18" customHeight="1" thickBot="1" x14ac:dyDescent="0.3">
      <c r="A39" s="59"/>
      <c r="B39" s="39"/>
      <c r="C39" s="39"/>
      <c r="D39" s="39"/>
      <c r="E39" s="39"/>
      <c r="F39" s="39"/>
      <c r="G39" s="39"/>
    </row>
    <row r="40" spans="1:12" ht="56.45" customHeight="1" thickBot="1" x14ac:dyDescent="0.25">
      <c r="A40" s="42" t="s">
        <v>0</v>
      </c>
      <c r="B40" s="33" t="s">
        <v>123</v>
      </c>
      <c r="C40" s="33" t="s">
        <v>125</v>
      </c>
      <c r="D40" s="33" t="s">
        <v>126</v>
      </c>
      <c r="E40" s="33" t="s">
        <v>127</v>
      </c>
      <c r="F40" s="33" t="s">
        <v>80</v>
      </c>
      <c r="G40" s="34" t="s">
        <v>81</v>
      </c>
      <c r="H40" s="9"/>
    </row>
    <row r="41" spans="1:12" ht="15" customHeight="1" x14ac:dyDescent="0.25">
      <c r="A41" s="43" t="s">
        <v>82</v>
      </c>
      <c r="B41" s="44">
        <v>115155.06</v>
      </c>
      <c r="C41" s="44">
        <v>0</v>
      </c>
      <c r="D41" s="44">
        <v>0</v>
      </c>
      <c r="E41" s="44">
        <v>152120.57</v>
      </c>
      <c r="F41" s="45">
        <v>0.76</v>
      </c>
      <c r="G41" s="46">
        <v>0</v>
      </c>
      <c r="H41" s="9"/>
    </row>
    <row r="42" spans="1:12" ht="18" customHeight="1" x14ac:dyDescent="0.25">
      <c r="A42" s="59"/>
      <c r="B42" s="39"/>
      <c r="C42" s="60"/>
      <c r="D42" s="60"/>
      <c r="E42" s="39"/>
      <c r="F42" s="39"/>
      <c r="G42" s="39"/>
      <c r="H42" s="9"/>
    </row>
    <row r="43" spans="1:12" ht="18" customHeight="1" x14ac:dyDescent="0.25">
      <c r="A43" s="59"/>
      <c r="B43" s="39"/>
      <c r="C43" s="60"/>
      <c r="D43" s="60"/>
      <c r="E43" s="39"/>
      <c r="F43" s="39"/>
      <c r="G43" s="39"/>
      <c r="H43" s="9"/>
    </row>
    <row r="44" spans="1:12" ht="18" customHeight="1" x14ac:dyDescent="0.25">
      <c r="A44" s="59"/>
      <c r="B44" s="39"/>
      <c r="C44" s="60"/>
      <c r="D44" s="60"/>
      <c r="E44" s="39"/>
      <c r="F44" s="39"/>
      <c r="G44" s="39"/>
      <c r="H44" s="9"/>
    </row>
    <row r="45" spans="1:12" ht="18" customHeight="1" x14ac:dyDescent="0.25">
      <c r="A45" s="59"/>
      <c r="B45" s="39"/>
      <c r="C45" s="60"/>
      <c r="D45" s="60"/>
      <c r="E45" s="39"/>
      <c r="F45" s="39"/>
      <c r="G45" s="39"/>
      <c r="H45" s="9"/>
    </row>
    <row r="46" spans="1:12" ht="18" customHeight="1" x14ac:dyDescent="0.25">
      <c r="A46" s="59"/>
      <c r="B46" s="39"/>
      <c r="C46" s="60"/>
      <c r="D46" s="60"/>
      <c r="E46" s="39"/>
      <c r="F46" s="39"/>
      <c r="G46" s="39"/>
      <c r="H46" s="9"/>
    </row>
    <row r="47" spans="1:12" ht="54" customHeight="1" x14ac:dyDescent="0.2">
      <c r="A47" s="9"/>
      <c r="B47" s="4"/>
      <c r="E47" s="29"/>
      <c r="L47" s="4"/>
    </row>
    <row r="48" spans="1:12" ht="15" customHeight="1" x14ac:dyDescent="0.2">
      <c r="A48" s="9"/>
      <c r="B48" s="4"/>
      <c r="E48" s="29"/>
      <c r="L48" s="4"/>
    </row>
    <row r="49" spans="1:12" ht="15" customHeight="1" x14ac:dyDescent="0.2">
      <c r="A49" s="9"/>
      <c r="B49" s="4"/>
      <c r="E49" s="29"/>
      <c r="L49" s="4"/>
    </row>
    <row r="50" spans="1:12" x14ac:dyDescent="0.2">
      <c r="A50" s="61"/>
      <c r="B50" s="62"/>
      <c r="C50" s="62"/>
      <c r="D50" s="62"/>
      <c r="E50" s="62"/>
      <c r="F50" s="62"/>
      <c r="G50" s="62"/>
      <c r="H50" s="9"/>
    </row>
    <row r="51" spans="1:12" x14ac:dyDescent="0.2">
      <c r="A51" s="61"/>
      <c r="B51" s="62"/>
      <c r="C51" s="61"/>
      <c r="D51" s="61"/>
      <c r="E51" s="61"/>
      <c r="F51" s="61"/>
      <c r="G51" s="61"/>
    </row>
  </sheetData>
  <mergeCells count="5">
    <mergeCell ref="A1:G1"/>
    <mergeCell ref="A10:G10"/>
    <mergeCell ref="A26:G26"/>
    <mergeCell ref="A38:G38"/>
    <mergeCell ref="A7:G8"/>
  </mergeCells>
  <pageMargins left="0.25" right="0.25" top="0.75" bottom="0.75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04"/>
  <sheetViews>
    <sheetView topLeftCell="A70" zoomScaleNormal="100" workbookViewId="0">
      <selection activeCell="G81" sqref="G81"/>
    </sheetView>
  </sheetViews>
  <sheetFormatPr defaultColWidth="8.85546875" defaultRowHeight="12" x14ac:dyDescent="0.2"/>
  <cols>
    <col min="1" max="1" width="43.28515625" style="11" customWidth="1"/>
    <col min="2" max="2" width="21.140625" style="17" customWidth="1"/>
    <col min="3" max="3" width="18.140625" style="17" customWidth="1"/>
    <col min="4" max="4" width="20.7109375" style="17" customWidth="1"/>
    <col min="5" max="5" width="21.7109375" style="12" customWidth="1"/>
    <col min="6" max="6" width="18.140625" style="3" customWidth="1"/>
    <col min="7" max="7" width="17.140625" style="3" customWidth="1"/>
    <col min="8" max="8" width="8.85546875" style="19"/>
    <col min="9" max="9" width="14.42578125" style="2" bestFit="1" customWidth="1"/>
    <col min="10" max="16384" width="8.85546875" style="2"/>
  </cols>
  <sheetData>
    <row r="1" spans="1:8" s="1" customFormat="1" ht="56.25" customHeight="1" thickBot="1" x14ac:dyDescent="0.25">
      <c r="A1" s="81" t="s">
        <v>128</v>
      </c>
      <c r="B1" s="142" t="s">
        <v>134</v>
      </c>
      <c r="C1" s="143"/>
      <c r="D1" s="143"/>
      <c r="E1" s="143"/>
      <c r="F1" s="143"/>
      <c r="G1" s="143"/>
      <c r="H1" s="18"/>
    </row>
    <row r="2" spans="1:8" ht="38.25" thickBot="1" x14ac:dyDescent="0.25">
      <c r="A2" s="82" t="s">
        <v>0</v>
      </c>
      <c r="B2" s="83" t="s">
        <v>123</v>
      </c>
      <c r="C2" s="83" t="s">
        <v>125</v>
      </c>
      <c r="D2" s="83" t="s">
        <v>126</v>
      </c>
      <c r="E2" s="83" t="s">
        <v>127</v>
      </c>
      <c r="F2" s="83" t="s">
        <v>80</v>
      </c>
      <c r="G2" s="84" t="s">
        <v>81</v>
      </c>
    </row>
    <row r="3" spans="1:8" s="13" customFormat="1" ht="18.75" x14ac:dyDescent="0.3">
      <c r="A3" s="85" t="s">
        <v>2</v>
      </c>
      <c r="B3" s="86">
        <v>1182834.3799999999</v>
      </c>
      <c r="C3" s="86">
        <v>2298797</v>
      </c>
      <c r="D3" s="86">
        <v>2298797</v>
      </c>
      <c r="E3" s="86">
        <f t="shared" ref="E3" si="0">+E4+E8+E11+E17</f>
        <v>1510408.94</v>
      </c>
      <c r="F3" s="87">
        <f>E3/B3</f>
        <v>1.276940343922029</v>
      </c>
      <c r="G3" s="88">
        <f>E3/D3</f>
        <v>0.65704320129180604</v>
      </c>
      <c r="H3" s="20"/>
    </row>
    <row r="4" spans="1:8" s="13" customFormat="1" ht="37.5" x14ac:dyDescent="0.3">
      <c r="A4" s="89" t="s">
        <v>3</v>
      </c>
      <c r="B4" s="90">
        <v>941057.96</v>
      </c>
      <c r="C4" s="90">
        <v>12216434</v>
      </c>
      <c r="D4" s="90">
        <v>12216434</v>
      </c>
      <c r="E4" s="90">
        <f>E5</f>
        <v>1234887.26</v>
      </c>
      <c r="F4" s="91">
        <f t="shared" ref="F4:F5" si="1">E4/B4</f>
        <v>1.3122329468420841</v>
      </c>
      <c r="G4" s="92">
        <f t="shared" ref="G4:G71" si="2">E4/D4</f>
        <v>0.10108410195643017</v>
      </c>
      <c r="H4" s="20"/>
    </row>
    <row r="5" spans="1:8" s="15" customFormat="1" ht="56.25" x14ac:dyDescent="0.3">
      <c r="A5" s="93" t="s">
        <v>4</v>
      </c>
      <c r="B5" s="94">
        <v>941057.96</v>
      </c>
      <c r="C5" s="94">
        <v>12136434</v>
      </c>
      <c r="D5" s="94">
        <v>12136434</v>
      </c>
      <c r="E5" s="94">
        <v>1234887.26</v>
      </c>
      <c r="F5" s="95">
        <f t="shared" si="1"/>
        <v>1.3122329468420841</v>
      </c>
      <c r="G5" s="96">
        <f t="shared" si="2"/>
        <v>0.10175042026348102</v>
      </c>
      <c r="H5" s="21"/>
    </row>
    <row r="6" spans="1:8" s="15" customFormat="1" ht="56.25" x14ac:dyDescent="0.3">
      <c r="A6" s="97" t="s">
        <v>5</v>
      </c>
      <c r="B6" s="98">
        <v>938274.47</v>
      </c>
      <c r="C6" s="98">
        <v>11888434</v>
      </c>
      <c r="D6" s="98">
        <v>11888434</v>
      </c>
      <c r="E6" s="98">
        <v>1228353.73</v>
      </c>
      <c r="F6" s="99">
        <f>E6/B6</f>
        <v>1.3091624777982076</v>
      </c>
      <c r="G6" s="100">
        <f t="shared" si="2"/>
        <v>0.10332342594491419</v>
      </c>
      <c r="H6" s="21"/>
    </row>
    <row r="7" spans="1:8" s="15" customFormat="1" ht="56.25" x14ac:dyDescent="0.3">
      <c r="A7" s="101" t="s">
        <v>6</v>
      </c>
      <c r="B7" s="98">
        <v>2783.49</v>
      </c>
      <c r="C7" s="98">
        <v>250000</v>
      </c>
      <c r="D7" s="98">
        <v>250000</v>
      </c>
      <c r="E7" s="98">
        <v>0</v>
      </c>
      <c r="F7" s="99">
        <f>E7/B7</f>
        <v>0</v>
      </c>
      <c r="G7" s="100">
        <f t="shared" si="2"/>
        <v>0</v>
      </c>
      <c r="H7" s="21"/>
    </row>
    <row r="8" spans="1:8" s="15" customFormat="1" ht="57" customHeight="1" x14ac:dyDescent="0.3">
      <c r="A8" s="89" t="s">
        <v>7</v>
      </c>
      <c r="B8" s="90">
        <v>4451.29</v>
      </c>
      <c r="C8" s="90">
        <f t="shared" ref="C8:E8" si="3">C9</f>
        <v>351000</v>
      </c>
      <c r="D8" s="90">
        <v>351000</v>
      </c>
      <c r="E8" s="90">
        <f t="shared" si="3"/>
        <v>6762.28</v>
      </c>
      <c r="F8" s="91">
        <f t="shared" ref="F8:F74" si="4">E8/B8</f>
        <v>1.519173093642517</v>
      </c>
      <c r="G8" s="92">
        <f t="shared" si="2"/>
        <v>1.9265754985754984E-2</v>
      </c>
      <c r="H8" s="21"/>
    </row>
    <row r="9" spans="1:8" s="15" customFormat="1" ht="18.75" x14ac:dyDescent="0.3">
      <c r="A9" s="93" t="s">
        <v>8</v>
      </c>
      <c r="B9" s="94">
        <v>4451.29</v>
      </c>
      <c r="C9" s="94">
        <v>351000</v>
      </c>
      <c r="D9" s="94">
        <v>351000</v>
      </c>
      <c r="E9" s="94">
        <f>E10</f>
        <v>6762.28</v>
      </c>
      <c r="F9" s="95">
        <f t="shared" si="4"/>
        <v>1.519173093642517</v>
      </c>
      <c r="G9" s="96">
        <f t="shared" si="2"/>
        <v>1.9265754985754984E-2</v>
      </c>
      <c r="H9" s="21"/>
    </row>
    <row r="10" spans="1:8" s="15" customFormat="1" ht="18.75" x14ac:dyDescent="0.3">
      <c r="A10" s="101" t="s">
        <v>9</v>
      </c>
      <c r="B10" s="98">
        <v>4451.29</v>
      </c>
      <c r="C10" s="98">
        <v>351000</v>
      </c>
      <c r="D10" s="98">
        <v>351000</v>
      </c>
      <c r="E10" s="98">
        <v>6762.28</v>
      </c>
      <c r="F10" s="99">
        <f t="shared" si="4"/>
        <v>1.519173093642517</v>
      </c>
      <c r="G10" s="100">
        <f t="shared" si="2"/>
        <v>1.9265754985754984E-2</v>
      </c>
      <c r="H10" s="21"/>
    </row>
    <row r="11" spans="1:8" s="15" customFormat="1" ht="75" x14ac:dyDescent="0.3">
      <c r="A11" s="89" t="s">
        <v>10</v>
      </c>
      <c r="B11" s="90">
        <f>B12+B14</f>
        <v>0</v>
      </c>
      <c r="C11" s="90">
        <f t="shared" ref="C11" si="5">C12+C14</f>
        <v>10000</v>
      </c>
      <c r="D11" s="90">
        <v>10000</v>
      </c>
      <c r="E11" s="90">
        <f>E12+E14</f>
        <v>0</v>
      </c>
      <c r="F11" s="91">
        <v>0</v>
      </c>
      <c r="G11" s="92">
        <f t="shared" si="2"/>
        <v>0</v>
      </c>
      <c r="H11" s="21"/>
    </row>
    <row r="12" spans="1:8" s="15" customFormat="1" ht="37.5" x14ac:dyDescent="0.3">
      <c r="A12" s="93" t="s">
        <v>11</v>
      </c>
      <c r="B12" s="94">
        <f>B13</f>
        <v>0</v>
      </c>
      <c r="C12" s="94">
        <f t="shared" ref="C12:D12" si="6">C13</f>
        <v>0</v>
      </c>
      <c r="D12" s="94">
        <f t="shared" si="6"/>
        <v>0</v>
      </c>
      <c r="E12" s="94">
        <f>E13</f>
        <v>0</v>
      </c>
      <c r="F12" s="95">
        <v>0</v>
      </c>
      <c r="G12" s="96">
        <v>0</v>
      </c>
      <c r="H12" s="21"/>
    </row>
    <row r="13" spans="1:8" s="15" customFormat="1" ht="18.75" x14ac:dyDescent="0.3">
      <c r="A13" s="101" t="s">
        <v>12</v>
      </c>
      <c r="B13" s="98">
        <v>0</v>
      </c>
      <c r="C13" s="98">
        <v>0</v>
      </c>
      <c r="D13" s="98">
        <v>0</v>
      </c>
      <c r="E13" s="98">
        <v>0</v>
      </c>
      <c r="F13" s="99">
        <v>0</v>
      </c>
      <c r="G13" s="100">
        <v>0</v>
      </c>
      <c r="H13" s="21"/>
    </row>
    <row r="14" spans="1:8" s="15" customFormat="1" ht="26.45" customHeight="1" x14ac:dyDescent="0.3">
      <c r="A14" s="93" t="s">
        <v>13</v>
      </c>
      <c r="B14" s="94">
        <v>0</v>
      </c>
      <c r="C14" s="94">
        <v>10000</v>
      </c>
      <c r="D14" s="94">
        <v>10000</v>
      </c>
      <c r="E14" s="94">
        <f>E15+E16</f>
        <v>0</v>
      </c>
      <c r="F14" s="95">
        <v>0</v>
      </c>
      <c r="G14" s="96">
        <f t="shared" si="2"/>
        <v>0</v>
      </c>
      <c r="H14" s="21"/>
    </row>
    <row r="15" spans="1:8" s="15" customFormat="1" ht="18.75" x14ac:dyDescent="0.3">
      <c r="A15" s="101" t="s">
        <v>14</v>
      </c>
      <c r="B15" s="98">
        <v>0</v>
      </c>
      <c r="C15" s="98">
        <v>10000</v>
      </c>
      <c r="D15" s="98">
        <v>10000</v>
      </c>
      <c r="E15" s="98">
        <v>0</v>
      </c>
      <c r="F15" s="99">
        <v>0</v>
      </c>
      <c r="G15" s="100">
        <f t="shared" si="2"/>
        <v>0</v>
      </c>
      <c r="H15" s="21"/>
    </row>
    <row r="16" spans="1:8" s="15" customFormat="1" ht="18.75" x14ac:dyDescent="0.3">
      <c r="A16" s="101" t="s">
        <v>15</v>
      </c>
      <c r="B16" s="98">
        <v>0</v>
      </c>
      <c r="C16" s="98">
        <v>0</v>
      </c>
      <c r="D16" s="98">
        <v>0</v>
      </c>
      <c r="E16" s="98">
        <v>0</v>
      </c>
      <c r="F16" s="99">
        <v>0</v>
      </c>
      <c r="G16" s="100">
        <v>0</v>
      </c>
      <c r="H16" s="21"/>
    </row>
    <row r="17" spans="1:9" s="15" customFormat="1" ht="56.25" x14ac:dyDescent="0.3">
      <c r="A17" s="89" t="s">
        <v>68</v>
      </c>
      <c r="B17" s="90">
        <f>B18</f>
        <v>233453.41</v>
      </c>
      <c r="C17" s="90">
        <f>C18</f>
        <v>3785739</v>
      </c>
      <c r="D17" s="90">
        <v>3785739</v>
      </c>
      <c r="E17" s="90">
        <f>E18</f>
        <v>268759.40000000002</v>
      </c>
      <c r="F17" s="91">
        <f t="shared" si="4"/>
        <v>1.1512335587644662</v>
      </c>
      <c r="G17" s="92">
        <f t="shared" si="2"/>
        <v>7.0992585595573282E-2</v>
      </c>
      <c r="H17" s="21"/>
    </row>
    <row r="18" spans="1:9" s="15" customFormat="1" ht="60.75" customHeight="1" x14ac:dyDescent="0.3">
      <c r="A18" s="93" t="s">
        <v>70</v>
      </c>
      <c r="B18" s="94">
        <v>233453.41</v>
      </c>
      <c r="C18" s="94">
        <v>3785739</v>
      </c>
      <c r="D18" s="94">
        <v>3785739</v>
      </c>
      <c r="E18" s="94">
        <v>268759.40000000002</v>
      </c>
      <c r="F18" s="95">
        <f t="shared" si="4"/>
        <v>1.1512335587644662</v>
      </c>
      <c r="G18" s="96">
        <f t="shared" si="2"/>
        <v>7.0992585595573282E-2</v>
      </c>
      <c r="H18" s="21"/>
    </row>
    <row r="19" spans="1:9" s="15" customFormat="1" ht="37.5" x14ac:dyDescent="0.3">
      <c r="A19" s="101" t="s">
        <v>69</v>
      </c>
      <c r="B19" s="98">
        <v>233453.41</v>
      </c>
      <c r="C19" s="98">
        <v>3785739</v>
      </c>
      <c r="D19" s="98">
        <v>3785739</v>
      </c>
      <c r="E19" s="98">
        <v>0</v>
      </c>
      <c r="F19" s="99">
        <f t="shared" si="4"/>
        <v>0</v>
      </c>
      <c r="G19" s="100">
        <f t="shared" si="2"/>
        <v>0</v>
      </c>
      <c r="H19" s="21"/>
    </row>
    <row r="20" spans="1:9" s="15" customFormat="1" ht="37.5" x14ac:dyDescent="0.3">
      <c r="A20" s="101" t="s">
        <v>71</v>
      </c>
      <c r="B20" s="98">
        <v>0</v>
      </c>
      <c r="C20" s="98">
        <v>20000</v>
      </c>
      <c r="D20" s="98">
        <v>20000</v>
      </c>
      <c r="E20" s="98">
        <v>0</v>
      </c>
      <c r="F20" s="99">
        <v>0</v>
      </c>
      <c r="G20" s="100">
        <f t="shared" si="2"/>
        <v>0</v>
      </c>
      <c r="H20" s="21"/>
    </row>
    <row r="21" spans="1:9" s="14" customFormat="1" ht="15.6" customHeight="1" x14ac:dyDescent="0.3">
      <c r="A21" s="85" t="s">
        <v>16</v>
      </c>
      <c r="B21" s="86">
        <f>B22</f>
        <v>0</v>
      </c>
      <c r="C21" s="86">
        <f t="shared" ref="C21:E23" si="7">C22</f>
        <v>0</v>
      </c>
      <c r="D21" s="86">
        <f t="shared" si="7"/>
        <v>0</v>
      </c>
      <c r="E21" s="86">
        <f t="shared" si="7"/>
        <v>0</v>
      </c>
      <c r="F21" s="87">
        <v>0</v>
      </c>
      <c r="G21" s="88">
        <v>0</v>
      </c>
      <c r="H21" s="22"/>
    </row>
    <row r="22" spans="1:9" s="15" customFormat="1" ht="37.5" x14ac:dyDescent="0.3">
      <c r="A22" s="89" t="s">
        <v>17</v>
      </c>
      <c r="B22" s="90">
        <f>B23</f>
        <v>0</v>
      </c>
      <c r="C22" s="90">
        <f t="shared" si="7"/>
        <v>0</v>
      </c>
      <c r="D22" s="90">
        <f t="shared" si="7"/>
        <v>0</v>
      </c>
      <c r="E22" s="90">
        <f>E23</f>
        <v>0</v>
      </c>
      <c r="F22" s="91">
        <v>0</v>
      </c>
      <c r="G22" s="92">
        <v>0</v>
      </c>
      <c r="H22" s="21"/>
    </row>
    <row r="23" spans="1:9" s="15" customFormat="1" ht="37.5" x14ac:dyDescent="0.3">
      <c r="A23" s="93" t="s">
        <v>84</v>
      </c>
      <c r="B23" s="94">
        <f>B24</f>
        <v>0</v>
      </c>
      <c r="C23" s="94">
        <f>C24</f>
        <v>0</v>
      </c>
      <c r="D23" s="94">
        <f t="shared" si="7"/>
        <v>0</v>
      </c>
      <c r="E23" s="94">
        <f>E24</f>
        <v>0</v>
      </c>
      <c r="F23" s="95">
        <v>0</v>
      </c>
      <c r="G23" s="96">
        <v>0</v>
      </c>
      <c r="H23" s="21"/>
    </row>
    <row r="24" spans="1:9" s="15" customFormat="1" ht="18.75" x14ac:dyDescent="0.3">
      <c r="A24" s="101" t="s">
        <v>83</v>
      </c>
      <c r="B24" s="98">
        <v>0</v>
      </c>
      <c r="C24" s="98">
        <v>0</v>
      </c>
      <c r="D24" s="98">
        <v>0</v>
      </c>
      <c r="E24" s="98">
        <v>0</v>
      </c>
      <c r="F24" s="99">
        <v>0</v>
      </c>
      <c r="G24" s="100">
        <v>0</v>
      </c>
      <c r="H24" s="21"/>
    </row>
    <row r="25" spans="1:9" s="16" customFormat="1" ht="26.45" customHeight="1" x14ac:dyDescent="0.3">
      <c r="A25" s="102" t="s">
        <v>18</v>
      </c>
      <c r="B25" s="103">
        <f>B3+B21</f>
        <v>1182834.3799999999</v>
      </c>
      <c r="C25" s="103">
        <f>C3+C21</f>
        <v>2298797</v>
      </c>
      <c r="D25" s="103">
        <f>D3+D21</f>
        <v>2298797</v>
      </c>
      <c r="E25" s="103">
        <f>E3+E21</f>
        <v>1510408.94</v>
      </c>
      <c r="F25" s="104">
        <f>E25/B25</f>
        <v>1.276940343922029</v>
      </c>
      <c r="G25" s="105">
        <f t="shared" si="2"/>
        <v>0.65704320129180604</v>
      </c>
      <c r="H25" s="23"/>
      <c r="I25" s="28"/>
    </row>
    <row r="26" spans="1:9" ht="18" customHeight="1" x14ac:dyDescent="0.3">
      <c r="A26" s="106"/>
      <c r="B26" s="107"/>
      <c r="C26" s="107"/>
      <c r="D26" s="107"/>
      <c r="E26" s="108"/>
      <c r="F26" s="109"/>
      <c r="G26" s="109"/>
    </row>
    <row r="27" spans="1:9" ht="18" customHeight="1" thickBot="1" x14ac:dyDescent="0.35">
      <c r="A27" s="106"/>
      <c r="B27" s="107"/>
      <c r="C27" s="107"/>
      <c r="D27" s="107"/>
      <c r="E27" s="108"/>
      <c r="F27" s="109"/>
      <c r="G27" s="109"/>
    </row>
    <row r="28" spans="1:9" s="1" customFormat="1" ht="56.25" customHeight="1" thickBot="1" x14ac:dyDescent="0.25">
      <c r="A28" s="81" t="s">
        <v>128</v>
      </c>
      <c r="B28" s="142" t="s">
        <v>135</v>
      </c>
      <c r="C28" s="143"/>
      <c r="D28" s="143"/>
      <c r="E28" s="143"/>
      <c r="F28" s="143"/>
      <c r="G28" s="143"/>
      <c r="H28" s="18"/>
    </row>
    <row r="29" spans="1:9" ht="38.25" thickBot="1" x14ac:dyDescent="0.25">
      <c r="A29" s="82" t="s">
        <v>0</v>
      </c>
      <c r="B29" s="83" t="s">
        <v>123</v>
      </c>
      <c r="C29" s="83" t="s">
        <v>125</v>
      </c>
      <c r="D29" s="83" t="s">
        <v>126</v>
      </c>
      <c r="E29" s="83" t="s">
        <v>127</v>
      </c>
      <c r="F29" s="83" t="s">
        <v>80</v>
      </c>
      <c r="G29" s="84" t="s">
        <v>81</v>
      </c>
    </row>
    <row r="30" spans="1:9" s="16" customFormat="1" ht="15.6" customHeight="1" x14ac:dyDescent="0.3">
      <c r="A30" s="85" t="s">
        <v>19</v>
      </c>
      <c r="B30" s="110">
        <f>B31+B40+B68</f>
        <v>1107403.25</v>
      </c>
      <c r="C30" s="86">
        <f t="shared" ref="C30:E30" si="8">C31+C40+C68</f>
        <v>2254456</v>
      </c>
      <c r="D30" s="86">
        <f t="shared" ref="D30" si="9">D31+D40+D68</f>
        <v>2254456</v>
      </c>
      <c r="E30" s="86">
        <f t="shared" si="8"/>
        <v>1471584.26</v>
      </c>
      <c r="F30" s="87">
        <f t="shared" si="4"/>
        <v>1.3288603406211785</v>
      </c>
      <c r="G30" s="88">
        <f t="shared" si="2"/>
        <v>0.65274472422615482</v>
      </c>
      <c r="H30" s="23"/>
    </row>
    <row r="31" spans="1:9" s="15" customFormat="1" ht="18.75" x14ac:dyDescent="0.3">
      <c r="A31" s="89" t="s">
        <v>20</v>
      </c>
      <c r="B31" s="111">
        <f>B32+B36+B38</f>
        <v>899741.15</v>
      </c>
      <c r="C31" s="90">
        <f t="shared" ref="C31" si="10">C32+C36+C38</f>
        <v>1832275</v>
      </c>
      <c r="D31" s="90">
        <f t="shared" ref="D31" si="11">D32+D36+D38</f>
        <v>1832275</v>
      </c>
      <c r="E31" s="90">
        <f>E32+E36+E38</f>
        <v>1188026.56</v>
      </c>
      <c r="F31" s="91">
        <f t="shared" si="4"/>
        <v>1.3204092754899561</v>
      </c>
      <c r="G31" s="92">
        <f t="shared" si="2"/>
        <v>0.64838878443465098</v>
      </c>
      <c r="H31" s="21"/>
    </row>
    <row r="32" spans="1:9" s="15" customFormat="1" ht="18.75" x14ac:dyDescent="0.3">
      <c r="A32" s="93" t="s">
        <v>21</v>
      </c>
      <c r="B32" s="112">
        <v>752598.39</v>
      </c>
      <c r="C32" s="94">
        <f t="shared" ref="C32" si="12">C33+C34+C35</f>
        <v>1543805</v>
      </c>
      <c r="D32" s="94">
        <f t="shared" ref="D32" si="13">D33+D34+D35</f>
        <v>1543805</v>
      </c>
      <c r="E32" s="94">
        <v>987362.63</v>
      </c>
      <c r="F32" s="95">
        <f t="shared" si="4"/>
        <v>1.3119382702904798</v>
      </c>
      <c r="G32" s="96">
        <f t="shared" si="2"/>
        <v>0.63956434264690165</v>
      </c>
      <c r="H32" s="21"/>
    </row>
    <row r="33" spans="1:8" s="15" customFormat="1" ht="18.75" x14ac:dyDescent="0.3">
      <c r="A33" s="101" t="s">
        <v>22</v>
      </c>
      <c r="B33" s="113">
        <v>752598.39</v>
      </c>
      <c r="C33" s="98">
        <v>1543805</v>
      </c>
      <c r="D33" s="98">
        <v>1543805</v>
      </c>
      <c r="E33" s="98">
        <v>987362.63</v>
      </c>
      <c r="F33" s="99">
        <f t="shared" si="4"/>
        <v>1.3119382702904798</v>
      </c>
      <c r="G33" s="100">
        <f t="shared" si="2"/>
        <v>0.63956434264690165</v>
      </c>
      <c r="H33" s="21"/>
    </row>
    <row r="34" spans="1:8" s="15" customFormat="1" ht="18.75" x14ac:dyDescent="0.3">
      <c r="A34" s="101" t="s">
        <v>23</v>
      </c>
      <c r="B34" s="113">
        <v>0</v>
      </c>
      <c r="C34" s="98">
        <v>0</v>
      </c>
      <c r="D34" s="98">
        <v>0</v>
      </c>
      <c r="E34" s="98">
        <v>0</v>
      </c>
      <c r="F34" s="99">
        <v>0</v>
      </c>
      <c r="G34" s="100">
        <v>0</v>
      </c>
      <c r="H34" s="21"/>
    </row>
    <row r="35" spans="1:8" s="15" customFormat="1" ht="18.75" x14ac:dyDescent="0.3">
      <c r="A35" s="101" t="s">
        <v>24</v>
      </c>
      <c r="B35" s="113">
        <v>0</v>
      </c>
      <c r="C35" s="98">
        <v>0</v>
      </c>
      <c r="D35" s="98">
        <v>0</v>
      </c>
      <c r="E35" s="98">
        <v>0</v>
      </c>
      <c r="F35" s="99">
        <v>0</v>
      </c>
      <c r="G35" s="100">
        <v>0</v>
      </c>
      <c r="H35" s="21"/>
    </row>
    <row r="36" spans="1:8" s="15" customFormat="1" ht="18.75" x14ac:dyDescent="0.3">
      <c r="A36" s="93" t="s">
        <v>25</v>
      </c>
      <c r="B36" s="112">
        <v>28679.18</v>
      </c>
      <c r="C36" s="94">
        <f t="shared" ref="C36" si="14">C37</f>
        <v>48341</v>
      </c>
      <c r="D36" s="94">
        <v>48341</v>
      </c>
      <c r="E36" s="94">
        <v>46658.54</v>
      </c>
      <c r="F36" s="95">
        <f t="shared" si="4"/>
        <v>1.6269133217895351</v>
      </c>
      <c r="G36" s="96">
        <f t="shared" si="2"/>
        <v>0.96519600339256528</v>
      </c>
      <c r="H36" s="21"/>
    </row>
    <row r="37" spans="1:8" s="15" customFormat="1" ht="18.75" x14ac:dyDescent="0.3">
      <c r="A37" s="101" t="s">
        <v>26</v>
      </c>
      <c r="B37" s="113">
        <v>28679.18</v>
      </c>
      <c r="C37" s="98">
        <v>48341</v>
      </c>
      <c r="D37" s="98">
        <v>48341</v>
      </c>
      <c r="E37" s="98">
        <v>46658.54</v>
      </c>
      <c r="F37" s="99">
        <f t="shared" si="4"/>
        <v>1.6269133217895351</v>
      </c>
      <c r="G37" s="100">
        <f t="shared" si="2"/>
        <v>0.96519600339256528</v>
      </c>
      <c r="H37" s="21"/>
    </row>
    <row r="38" spans="1:8" s="15" customFormat="1" ht="15" customHeight="1" x14ac:dyDescent="0.3">
      <c r="A38" s="93" t="s">
        <v>27</v>
      </c>
      <c r="B38" s="112">
        <v>118463.58</v>
      </c>
      <c r="C38" s="94">
        <v>240129</v>
      </c>
      <c r="D38" s="94">
        <f t="shared" ref="D38" si="15">D39</f>
        <v>240129</v>
      </c>
      <c r="E38" s="94">
        <v>154005.39000000001</v>
      </c>
      <c r="F38" s="95">
        <f t="shared" si="4"/>
        <v>1.3000230957058703</v>
      </c>
      <c r="G38" s="96">
        <f t="shared" si="2"/>
        <v>0.64134440238371881</v>
      </c>
      <c r="H38" s="21"/>
    </row>
    <row r="39" spans="1:8" s="15" customFormat="1" ht="48" customHeight="1" x14ac:dyDescent="0.3">
      <c r="A39" s="101" t="s">
        <v>28</v>
      </c>
      <c r="B39" s="113">
        <v>118463.58</v>
      </c>
      <c r="C39" s="98">
        <v>240129</v>
      </c>
      <c r="D39" s="98">
        <v>240129</v>
      </c>
      <c r="E39" s="98">
        <v>154005.39000000001</v>
      </c>
      <c r="F39" s="99">
        <f t="shared" si="4"/>
        <v>1.3000230957058703</v>
      </c>
      <c r="G39" s="100">
        <f t="shared" si="2"/>
        <v>0.64134440238371881</v>
      </c>
      <c r="H39" s="21"/>
    </row>
    <row r="40" spans="1:8" s="15" customFormat="1" ht="18.75" x14ac:dyDescent="0.3">
      <c r="A40" s="89" t="s">
        <v>29</v>
      </c>
      <c r="B40" s="90">
        <f>B41+B46+B53+B61</f>
        <v>207031.65000000002</v>
      </c>
      <c r="C40" s="90">
        <f t="shared" ref="C40" si="16">C41+C46+C53+C61</f>
        <v>417181</v>
      </c>
      <c r="D40" s="90">
        <f>D41+D46+D53+D61</f>
        <v>417181</v>
      </c>
      <c r="E40" s="90">
        <v>283557.7</v>
      </c>
      <c r="F40" s="91">
        <f t="shared" si="4"/>
        <v>1.3696345462155182</v>
      </c>
      <c r="G40" s="92">
        <f t="shared" si="2"/>
        <v>0.67969945898782547</v>
      </c>
      <c r="H40" s="21"/>
    </row>
    <row r="41" spans="1:8" s="15" customFormat="1" ht="18.75" x14ac:dyDescent="0.3">
      <c r="A41" s="93" t="s">
        <v>30</v>
      </c>
      <c r="B41" s="94">
        <v>25934</v>
      </c>
      <c r="C41" s="94">
        <f t="shared" ref="C41" si="17">C42+C43+C44+C45</f>
        <v>73502</v>
      </c>
      <c r="D41" s="94">
        <f t="shared" ref="D41" si="18">D42+D43+D44+D45</f>
        <v>73502</v>
      </c>
      <c r="E41" s="94">
        <f>E42+E43+E44+E45</f>
        <v>42552.509999999995</v>
      </c>
      <c r="F41" s="95">
        <f t="shared" si="4"/>
        <v>1.6408001079663759</v>
      </c>
      <c r="G41" s="96">
        <f t="shared" si="2"/>
        <v>0.57892996108949413</v>
      </c>
      <c r="H41" s="21"/>
    </row>
    <row r="42" spans="1:8" s="15" customFormat="1" ht="18.75" x14ac:dyDescent="0.3">
      <c r="A42" s="101" t="s">
        <v>31</v>
      </c>
      <c r="B42" s="98">
        <v>3193.79</v>
      </c>
      <c r="C42" s="98">
        <v>20200</v>
      </c>
      <c r="D42" s="98">
        <v>20200</v>
      </c>
      <c r="E42" s="98">
        <v>20470.099999999999</v>
      </c>
      <c r="F42" s="99">
        <f t="shared" si="4"/>
        <v>6.4093443839450934</v>
      </c>
      <c r="G42" s="100">
        <f t="shared" si="2"/>
        <v>1.0133712871287128</v>
      </c>
      <c r="H42" s="21"/>
    </row>
    <row r="43" spans="1:8" s="15" customFormat="1" ht="37.5" x14ac:dyDescent="0.3">
      <c r="A43" s="101" t="s">
        <v>32</v>
      </c>
      <c r="B43" s="114">
        <v>22019.37</v>
      </c>
      <c r="C43" s="98">
        <v>47402</v>
      </c>
      <c r="D43" s="98">
        <v>47402</v>
      </c>
      <c r="E43" s="98">
        <v>21597.74</v>
      </c>
      <c r="F43" s="99">
        <f t="shared" si="4"/>
        <v>0.98085185906772099</v>
      </c>
      <c r="G43" s="100">
        <f t="shared" si="2"/>
        <v>0.45562929834184213</v>
      </c>
      <c r="H43" s="21"/>
    </row>
    <row r="44" spans="1:8" s="15" customFormat="1" ht="37.5" x14ac:dyDescent="0.3">
      <c r="A44" s="101" t="s">
        <v>33</v>
      </c>
      <c r="B44" s="98">
        <v>480.98</v>
      </c>
      <c r="C44" s="98">
        <v>5600</v>
      </c>
      <c r="D44" s="98">
        <v>5600</v>
      </c>
      <c r="E44" s="98">
        <v>325.17</v>
      </c>
      <c r="F44" s="99">
        <f t="shared" si="4"/>
        <v>0.67605721651627926</v>
      </c>
      <c r="G44" s="100">
        <f t="shared" si="2"/>
        <v>5.8066071428571432E-2</v>
      </c>
      <c r="H44" s="21"/>
    </row>
    <row r="45" spans="1:8" s="15" customFormat="1" ht="37.5" x14ac:dyDescent="0.3">
      <c r="A45" s="101" t="s">
        <v>85</v>
      </c>
      <c r="B45" s="98">
        <v>239.86</v>
      </c>
      <c r="C45" s="98">
        <v>300</v>
      </c>
      <c r="D45" s="98">
        <v>300</v>
      </c>
      <c r="E45" s="98">
        <v>159.5</v>
      </c>
      <c r="F45" s="99">
        <f t="shared" si="4"/>
        <v>0.6649712332193779</v>
      </c>
      <c r="G45" s="100">
        <f t="shared" si="2"/>
        <v>0.53166666666666662</v>
      </c>
      <c r="H45" s="21"/>
    </row>
    <row r="46" spans="1:8" s="15" customFormat="1" ht="18.75" x14ac:dyDescent="0.3">
      <c r="A46" s="93" t="s">
        <v>34</v>
      </c>
      <c r="B46" s="94">
        <f>B47+B48+B49+B50+B51+B52</f>
        <v>101039.09999999999</v>
      </c>
      <c r="C46" s="94">
        <f t="shared" ref="C46:E46" si="19">C47+C48+C49+C50+C51+C52</f>
        <v>115114</v>
      </c>
      <c r="D46" s="94">
        <f t="shared" ref="D46" si="20">D47+D48+D49+D50+D51+D52</f>
        <v>115114</v>
      </c>
      <c r="E46" s="94">
        <f t="shared" si="19"/>
        <v>114432.48000000001</v>
      </c>
      <c r="F46" s="95">
        <f t="shared" si="4"/>
        <v>1.1325564063812923</v>
      </c>
      <c r="G46" s="96">
        <f t="shared" si="2"/>
        <v>0.99407960804072493</v>
      </c>
      <c r="H46" s="21"/>
    </row>
    <row r="47" spans="1:8" s="15" customFormat="1" ht="43.5" customHeight="1" x14ac:dyDescent="0.3">
      <c r="A47" s="101" t="s">
        <v>35</v>
      </c>
      <c r="B47" s="98">
        <v>8199.6299999999992</v>
      </c>
      <c r="C47" s="98">
        <v>15823</v>
      </c>
      <c r="D47" s="98">
        <v>15823</v>
      </c>
      <c r="E47" s="98">
        <v>12735.98</v>
      </c>
      <c r="F47" s="99">
        <f t="shared" si="4"/>
        <v>1.5532383778292436</v>
      </c>
      <c r="G47" s="100">
        <f t="shared" si="2"/>
        <v>0.80490298931934523</v>
      </c>
      <c r="H47" s="21"/>
    </row>
    <row r="48" spans="1:8" s="15" customFormat="1" ht="18.75" x14ac:dyDescent="0.3">
      <c r="A48" s="101" t="s">
        <v>36</v>
      </c>
      <c r="B48" s="98">
        <v>55286.22</v>
      </c>
      <c r="C48" s="98">
        <v>44291</v>
      </c>
      <c r="D48" s="98">
        <v>44291</v>
      </c>
      <c r="E48" s="98">
        <v>74491.960000000006</v>
      </c>
      <c r="F48" s="99">
        <f t="shared" si="4"/>
        <v>1.3473874683420208</v>
      </c>
      <c r="G48" s="100">
        <f t="shared" si="2"/>
        <v>1.6818757761170442</v>
      </c>
      <c r="H48" s="21"/>
    </row>
    <row r="49" spans="1:8" s="15" customFormat="1" ht="18.75" x14ac:dyDescent="0.3">
      <c r="A49" s="101" t="s">
        <v>37</v>
      </c>
      <c r="B49" s="98">
        <v>34742.15</v>
      </c>
      <c r="C49" s="98">
        <v>47500</v>
      </c>
      <c r="D49" s="98">
        <v>47500</v>
      </c>
      <c r="E49" s="98">
        <v>23819.25</v>
      </c>
      <c r="F49" s="99">
        <f t="shared" si="4"/>
        <v>0.68560091992003946</v>
      </c>
      <c r="G49" s="100">
        <f t="shared" si="2"/>
        <v>0.5014578947368421</v>
      </c>
      <c r="H49" s="21"/>
    </row>
    <row r="50" spans="1:8" s="15" customFormat="1" ht="37.5" x14ac:dyDescent="0.3">
      <c r="A50" s="101" t="s">
        <v>38</v>
      </c>
      <c r="B50" s="98">
        <v>1832.7</v>
      </c>
      <c r="C50" s="98">
        <v>4500</v>
      </c>
      <c r="D50" s="98">
        <v>4500</v>
      </c>
      <c r="E50" s="98">
        <v>3312.3</v>
      </c>
      <c r="F50" s="99">
        <f t="shared" si="4"/>
        <v>1.8073334424619414</v>
      </c>
      <c r="G50" s="100">
        <f t="shared" si="2"/>
        <v>0.73606666666666676</v>
      </c>
      <c r="H50" s="21"/>
    </row>
    <row r="51" spans="1:8" s="15" customFormat="1" ht="18.75" x14ac:dyDescent="0.3">
      <c r="A51" s="101" t="s">
        <v>39</v>
      </c>
      <c r="B51" s="98">
        <v>978.4</v>
      </c>
      <c r="C51" s="98">
        <v>2000</v>
      </c>
      <c r="D51" s="98">
        <v>2000</v>
      </c>
      <c r="E51" s="98">
        <v>72.989999999999995</v>
      </c>
      <c r="F51" s="99">
        <f t="shared" si="4"/>
        <v>7.460139002452984E-2</v>
      </c>
      <c r="G51" s="100">
        <f t="shared" si="2"/>
        <v>3.6495E-2</v>
      </c>
      <c r="H51" s="21"/>
    </row>
    <row r="52" spans="1:8" s="15" customFormat="1" ht="37.5" x14ac:dyDescent="0.3">
      <c r="A52" s="101" t="s">
        <v>40</v>
      </c>
      <c r="B52" s="98">
        <v>0</v>
      </c>
      <c r="C52" s="98">
        <v>1000</v>
      </c>
      <c r="D52" s="98">
        <v>1000</v>
      </c>
      <c r="E52" s="98">
        <v>0</v>
      </c>
      <c r="F52" s="99">
        <v>0</v>
      </c>
      <c r="G52" s="100">
        <f t="shared" si="2"/>
        <v>0</v>
      </c>
      <c r="H52" s="21"/>
    </row>
    <row r="53" spans="1:8" s="15" customFormat="1" ht="18.75" x14ac:dyDescent="0.3">
      <c r="A53" s="93" t="s">
        <v>41</v>
      </c>
      <c r="B53" s="94">
        <f>B54+B55+B56+B57+B58+B59+B60</f>
        <v>70899.91</v>
      </c>
      <c r="C53" s="94">
        <f t="shared" ref="C53:E53" si="21">C54+C55+C56+C57+C58+C59+C60</f>
        <v>204880</v>
      </c>
      <c r="D53" s="94">
        <f t="shared" ref="D53" si="22">D54+D55+D56+D57+D58+D59+D60</f>
        <v>204880</v>
      </c>
      <c r="E53" s="94">
        <f t="shared" si="21"/>
        <v>112539.23</v>
      </c>
      <c r="F53" s="95">
        <f t="shared" si="4"/>
        <v>1.5872972194181909</v>
      </c>
      <c r="G53" s="96">
        <f t="shared" si="2"/>
        <v>0.54929339125341659</v>
      </c>
      <c r="H53" s="21"/>
    </row>
    <row r="54" spans="1:8" s="15" customFormat="1" ht="37.5" x14ac:dyDescent="0.3">
      <c r="A54" s="101" t="s">
        <v>42</v>
      </c>
      <c r="B54" s="98">
        <v>59755.29</v>
      </c>
      <c r="C54" s="98">
        <v>180161</v>
      </c>
      <c r="D54" s="98">
        <v>180161</v>
      </c>
      <c r="E54" s="98">
        <v>91761.37</v>
      </c>
      <c r="F54" s="99">
        <f t="shared" si="4"/>
        <v>1.5356191895311695</v>
      </c>
      <c r="G54" s="100">
        <f t="shared" si="2"/>
        <v>0.50932982165951568</v>
      </c>
      <c r="H54" s="21"/>
    </row>
    <row r="55" spans="1:8" s="15" customFormat="1" ht="37.5" x14ac:dyDescent="0.3">
      <c r="A55" s="101" t="s">
        <v>43</v>
      </c>
      <c r="B55" s="98">
        <v>4471.37</v>
      </c>
      <c r="C55" s="98">
        <v>5000</v>
      </c>
      <c r="D55" s="98">
        <v>5000</v>
      </c>
      <c r="E55" s="98">
        <v>6313.04</v>
      </c>
      <c r="F55" s="99">
        <f t="shared" si="4"/>
        <v>1.4118804751116549</v>
      </c>
      <c r="G55" s="100">
        <f t="shared" si="2"/>
        <v>1.262608</v>
      </c>
      <c r="H55" s="21"/>
    </row>
    <row r="56" spans="1:8" s="15" customFormat="1" ht="18.75" x14ac:dyDescent="0.3">
      <c r="A56" s="101" t="s">
        <v>44</v>
      </c>
      <c r="B56" s="98">
        <v>2576.9699999999998</v>
      </c>
      <c r="C56" s="98">
        <v>7000</v>
      </c>
      <c r="D56" s="98">
        <v>7000</v>
      </c>
      <c r="E56" s="98">
        <v>6200.37</v>
      </c>
      <c r="F56" s="99">
        <f t="shared" si="4"/>
        <v>2.4060699193238571</v>
      </c>
      <c r="G56" s="100">
        <f t="shared" si="2"/>
        <v>0.88576714285714286</v>
      </c>
      <c r="H56" s="21"/>
    </row>
    <row r="57" spans="1:8" s="15" customFormat="1" ht="18.75" x14ac:dyDescent="0.3">
      <c r="A57" s="101" t="s">
        <v>45</v>
      </c>
      <c r="B57" s="98">
        <v>872.9</v>
      </c>
      <c r="C57" s="98">
        <v>6000</v>
      </c>
      <c r="D57" s="98">
        <v>6000</v>
      </c>
      <c r="E57" s="98">
        <v>814.41</v>
      </c>
      <c r="F57" s="99">
        <f t="shared" si="4"/>
        <v>0.93299347004238742</v>
      </c>
      <c r="G57" s="100">
        <f t="shared" si="2"/>
        <v>0.13573499999999999</v>
      </c>
      <c r="H57" s="21"/>
    </row>
    <row r="58" spans="1:8" s="15" customFormat="1" ht="18.75" x14ac:dyDescent="0.3">
      <c r="A58" s="101" t="s">
        <v>46</v>
      </c>
      <c r="B58" s="98">
        <v>620.29999999999995</v>
      </c>
      <c r="C58" s="98">
        <v>2119</v>
      </c>
      <c r="D58" s="98">
        <v>2119</v>
      </c>
      <c r="E58" s="98">
        <v>1316.27</v>
      </c>
      <c r="F58" s="99">
        <f t="shared" si="4"/>
        <v>2.1219893599871034</v>
      </c>
      <c r="G58" s="100">
        <f t="shared" si="2"/>
        <v>0.62117508258612553</v>
      </c>
      <c r="H58" s="21"/>
    </row>
    <row r="59" spans="1:8" s="15" customFormat="1" ht="18.75" x14ac:dyDescent="0.3">
      <c r="A59" s="101" t="s">
        <v>47</v>
      </c>
      <c r="B59" s="98">
        <v>557.75</v>
      </c>
      <c r="C59" s="98">
        <v>1600</v>
      </c>
      <c r="D59" s="98">
        <v>1600</v>
      </c>
      <c r="E59" s="98">
        <v>1662.99</v>
      </c>
      <c r="F59" s="99">
        <f t="shared" si="4"/>
        <v>2.9816046615867324</v>
      </c>
      <c r="G59" s="100">
        <f t="shared" si="2"/>
        <v>1.03936875</v>
      </c>
      <c r="H59" s="21"/>
    </row>
    <row r="60" spans="1:8" s="15" customFormat="1" ht="18.75" x14ac:dyDescent="0.3">
      <c r="A60" s="101" t="s">
        <v>48</v>
      </c>
      <c r="B60" s="98">
        <v>2045.33</v>
      </c>
      <c r="C60" s="98">
        <v>3000</v>
      </c>
      <c r="D60" s="98">
        <v>3000</v>
      </c>
      <c r="E60" s="98">
        <v>4470.78</v>
      </c>
      <c r="F60" s="99">
        <f t="shared" si="4"/>
        <v>2.1858477605080844</v>
      </c>
      <c r="G60" s="100">
        <f t="shared" si="2"/>
        <v>1.4902599999999999</v>
      </c>
      <c r="H60" s="21"/>
    </row>
    <row r="61" spans="1:8" s="15" customFormat="1" ht="37.5" x14ac:dyDescent="0.3">
      <c r="A61" s="93" t="s">
        <v>49</v>
      </c>
      <c r="B61" s="94">
        <f>B62+B63+B64+B65+B66</f>
        <v>9158.64</v>
      </c>
      <c r="C61" s="94">
        <f t="shared" ref="C61" si="23">C62+C63+C64+C65+C66</f>
        <v>23685</v>
      </c>
      <c r="D61" s="94">
        <f t="shared" ref="D61" si="24">D62+D63+D64+D65+D66</f>
        <v>23685</v>
      </c>
      <c r="E61" s="94">
        <f>E62+E63+E64+E65+E66+E67</f>
        <v>13404.6</v>
      </c>
      <c r="F61" s="95">
        <f t="shared" si="4"/>
        <v>1.4636015827677473</v>
      </c>
      <c r="G61" s="96">
        <f t="shared" si="2"/>
        <v>0.56595313489550347</v>
      </c>
      <c r="H61" s="21"/>
    </row>
    <row r="62" spans="1:8" s="15" customFormat="1" ht="18.75" x14ac:dyDescent="0.3">
      <c r="A62" s="101" t="s">
        <v>50</v>
      </c>
      <c r="B62" s="98">
        <v>403.5</v>
      </c>
      <c r="C62" s="98">
        <v>700</v>
      </c>
      <c r="D62" s="98">
        <v>700</v>
      </c>
      <c r="E62" s="98">
        <v>1090.79</v>
      </c>
      <c r="F62" s="99">
        <f t="shared" si="4"/>
        <v>2.7033209417596034</v>
      </c>
      <c r="G62" s="100">
        <f t="shared" si="2"/>
        <v>1.5582714285714285</v>
      </c>
      <c r="H62" s="21"/>
    </row>
    <row r="63" spans="1:8" s="15" customFormat="1" ht="18.75" x14ac:dyDescent="0.3">
      <c r="A63" s="101" t="s">
        <v>51</v>
      </c>
      <c r="B63" s="98">
        <v>178.12</v>
      </c>
      <c r="C63" s="98">
        <v>1100</v>
      </c>
      <c r="D63" s="98">
        <v>1100</v>
      </c>
      <c r="E63" s="98">
        <v>138.94</v>
      </c>
      <c r="F63" s="99">
        <f t="shared" si="4"/>
        <v>0.78003593083314615</v>
      </c>
      <c r="G63" s="100">
        <f t="shared" si="2"/>
        <v>0.1263090909090909</v>
      </c>
      <c r="H63" s="21"/>
    </row>
    <row r="64" spans="1:8" s="15" customFormat="1" ht="18.75" x14ac:dyDescent="0.3">
      <c r="A64" s="101" t="s">
        <v>52</v>
      </c>
      <c r="B64" s="98">
        <v>121.36</v>
      </c>
      <c r="C64" s="98">
        <v>100</v>
      </c>
      <c r="D64" s="98">
        <v>100</v>
      </c>
      <c r="E64" s="98">
        <v>133.09</v>
      </c>
      <c r="F64" s="99">
        <f t="shared" si="4"/>
        <v>1.096654581410679</v>
      </c>
      <c r="G64" s="100">
        <f t="shared" si="2"/>
        <v>1.3309</v>
      </c>
      <c r="H64" s="21"/>
    </row>
    <row r="65" spans="1:8" s="15" customFormat="1" ht="18.75" x14ac:dyDescent="0.3">
      <c r="A65" s="101" t="s">
        <v>53</v>
      </c>
      <c r="B65" s="98">
        <v>934.83</v>
      </c>
      <c r="C65" s="98">
        <v>6150</v>
      </c>
      <c r="D65" s="98">
        <v>6150</v>
      </c>
      <c r="E65" s="98">
        <v>2422.11</v>
      </c>
      <c r="F65" s="99">
        <f t="shared" si="4"/>
        <v>2.5909630628028624</v>
      </c>
      <c r="G65" s="100">
        <f t="shared" si="2"/>
        <v>0.39383902439024393</v>
      </c>
      <c r="H65" s="21"/>
    </row>
    <row r="66" spans="1:8" s="15" customFormat="1" ht="37.5" x14ac:dyDescent="0.3">
      <c r="A66" s="101" t="s">
        <v>54</v>
      </c>
      <c r="B66" s="98">
        <v>7520.83</v>
      </c>
      <c r="C66" s="98">
        <v>15635</v>
      </c>
      <c r="D66" s="98">
        <v>15635</v>
      </c>
      <c r="E66" s="98">
        <v>9619.67</v>
      </c>
      <c r="F66" s="99">
        <f t="shared" si="4"/>
        <v>1.279070262191806</v>
      </c>
      <c r="G66" s="100">
        <f t="shared" si="2"/>
        <v>0.61526511032938924</v>
      </c>
      <c r="H66" s="21"/>
    </row>
    <row r="67" spans="1:8" s="15" customFormat="1" ht="18.75" x14ac:dyDescent="0.3">
      <c r="A67" s="101" t="s">
        <v>121</v>
      </c>
      <c r="B67" s="98">
        <v>0</v>
      </c>
      <c r="C67" s="98">
        <v>0</v>
      </c>
      <c r="D67" s="98">
        <v>0</v>
      </c>
      <c r="E67" s="98">
        <v>0</v>
      </c>
      <c r="F67" s="99">
        <v>0</v>
      </c>
      <c r="G67" s="100">
        <v>0</v>
      </c>
      <c r="H67" s="21"/>
    </row>
    <row r="68" spans="1:8" s="15" customFormat="1" ht="56.25" x14ac:dyDescent="0.3">
      <c r="A68" s="89" t="s">
        <v>55</v>
      </c>
      <c r="B68" s="90">
        <f>B69</f>
        <v>630.45000000000005</v>
      </c>
      <c r="C68" s="90">
        <f t="shared" ref="C68:D68" si="25">C69</f>
        <v>5000</v>
      </c>
      <c r="D68" s="90">
        <f t="shared" si="25"/>
        <v>5000</v>
      </c>
      <c r="E68" s="90">
        <f>E69</f>
        <v>0</v>
      </c>
      <c r="F68" s="91">
        <f t="shared" si="4"/>
        <v>0</v>
      </c>
      <c r="G68" s="92">
        <f t="shared" si="2"/>
        <v>0</v>
      </c>
      <c r="H68" s="21"/>
    </row>
    <row r="69" spans="1:8" s="15" customFormat="1" ht="37.5" x14ac:dyDescent="0.3">
      <c r="A69" s="93" t="s">
        <v>56</v>
      </c>
      <c r="B69" s="94">
        <v>630.45000000000005</v>
      </c>
      <c r="C69" s="94">
        <f>C70</f>
        <v>5000</v>
      </c>
      <c r="D69" s="94">
        <f>D70</f>
        <v>5000</v>
      </c>
      <c r="E69" s="94">
        <f>E70</f>
        <v>0</v>
      </c>
      <c r="F69" s="95">
        <f t="shared" si="4"/>
        <v>0</v>
      </c>
      <c r="G69" s="96">
        <f t="shared" si="2"/>
        <v>0</v>
      </c>
      <c r="H69" s="21"/>
    </row>
    <row r="70" spans="1:8" s="15" customFormat="1" ht="37.5" x14ac:dyDescent="0.3">
      <c r="A70" s="101" t="s">
        <v>120</v>
      </c>
      <c r="B70" s="98">
        <v>630.45000000000005</v>
      </c>
      <c r="C70" s="98">
        <v>5000</v>
      </c>
      <c r="D70" s="98">
        <v>5000</v>
      </c>
      <c r="E70" s="98">
        <v>0</v>
      </c>
      <c r="F70" s="99">
        <f t="shared" si="4"/>
        <v>0</v>
      </c>
      <c r="G70" s="100">
        <f t="shared" si="2"/>
        <v>0</v>
      </c>
      <c r="H70" s="21"/>
    </row>
    <row r="71" spans="1:8" s="16" customFormat="1" ht="15.6" customHeight="1" x14ac:dyDescent="0.3">
      <c r="A71" s="85" t="s">
        <v>57</v>
      </c>
      <c r="B71" s="86">
        <f>B72</f>
        <v>1535.76</v>
      </c>
      <c r="C71" s="86">
        <f>C72</f>
        <v>2541</v>
      </c>
      <c r="D71" s="86">
        <f>D72</f>
        <v>2541</v>
      </c>
      <c r="E71" s="86">
        <f>E72</f>
        <v>1859.19</v>
      </c>
      <c r="F71" s="87">
        <f t="shared" si="4"/>
        <v>1.2105993123925614</v>
      </c>
      <c r="G71" s="88">
        <f t="shared" si="2"/>
        <v>0.73167650531286899</v>
      </c>
      <c r="H71" s="23"/>
    </row>
    <row r="72" spans="1:8" s="15" customFormat="1" ht="37.5" x14ac:dyDescent="0.3">
      <c r="A72" s="89" t="s">
        <v>58</v>
      </c>
      <c r="B72" s="90">
        <f>B73+B79</f>
        <v>1535.76</v>
      </c>
      <c r="C72" s="90">
        <f>C73+C79</f>
        <v>2541</v>
      </c>
      <c r="D72" s="90">
        <f>D73+D79</f>
        <v>2541</v>
      </c>
      <c r="E72" s="90">
        <f>E73+E79</f>
        <v>1859.19</v>
      </c>
      <c r="F72" s="91">
        <f t="shared" si="4"/>
        <v>1.2105993123925614</v>
      </c>
      <c r="G72" s="92">
        <f t="shared" ref="G72:G81" si="26">E72/D72</f>
        <v>0.73167650531286899</v>
      </c>
      <c r="H72" s="21"/>
    </row>
    <row r="73" spans="1:8" s="15" customFormat="1" ht="18.75" x14ac:dyDescent="0.3">
      <c r="A73" s="93" t="s">
        <v>59</v>
      </c>
      <c r="B73" s="94">
        <v>1320</v>
      </c>
      <c r="C73" s="94">
        <f>C74+C75+C76+C77+C78</f>
        <v>791</v>
      </c>
      <c r="D73" s="94">
        <f>D74+D75+D76+D77+D78</f>
        <v>791</v>
      </c>
      <c r="E73" s="94">
        <f t="shared" ref="E73" si="27">E74+E75+E76+E77+E78</f>
        <v>1609.99</v>
      </c>
      <c r="F73" s="95">
        <f t="shared" si="4"/>
        <v>1.219689393939394</v>
      </c>
      <c r="G73" s="96">
        <f t="shared" si="26"/>
        <v>2.0353855878634639</v>
      </c>
      <c r="H73" s="21"/>
    </row>
    <row r="74" spans="1:8" s="15" customFormat="1" ht="18.75" x14ac:dyDescent="0.3">
      <c r="A74" s="101" t="s">
        <v>60</v>
      </c>
      <c r="B74" s="98">
        <v>1320</v>
      </c>
      <c r="C74" s="98">
        <v>791</v>
      </c>
      <c r="D74" s="98">
        <v>791</v>
      </c>
      <c r="E74" s="98">
        <v>1609.99</v>
      </c>
      <c r="F74" s="99">
        <f t="shared" si="4"/>
        <v>1.219689393939394</v>
      </c>
      <c r="G74" s="100">
        <f t="shared" si="26"/>
        <v>2.0353855878634639</v>
      </c>
      <c r="H74" s="21"/>
    </row>
    <row r="75" spans="1:8" s="15" customFormat="1" ht="18.75" x14ac:dyDescent="0.3">
      <c r="A75" s="101" t="s">
        <v>61</v>
      </c>
      <c r="B75" s="98">
        <v>0</v>
      </c>
      <c r="C75" s="98">
        <v>0</v>
      </c>
      <c r="D75" s="98">
        <v>0</v>
      </c>
      <c r="E75" s="98">
        <v>0</v>
      </c>
      <c r="F75" s="99">
        <v>0</v>
      </c>
      <c r="G75" s="100">
        <v>0</v>
      </c>
      <c r="H75" s="21"/>
    </row>
    <row r="76" spans="1:8" s="15" customFormat="1" ht="18.75" x14ac:dyDescent="0.3">
      <c r="A76" s="101" t="s">
        <v>62</v>
      </c>
      <c r="B76" s="98">
        <v>0</v>
      </c>
      <c r="C76" s="98">
        <v>0</v>
      </c>
      <c r="D76" s="98">
        <v>0</v>
      </c>
      <c r="E76" s="98">
        <v>0</v>
      </c>
      <c r="F76" s="99">
        <v>0</v>
      </c>
      <c r="G76" s="100">
        <v>0</v>
      </c>
      <c r="H76" s="21"/>
    </row>
    <row r="77" spans="1:8" s="15" customFormat="1" ht="18.75" x14ac:dyDescent="0.3">
      <c r="A77" s="101" t="s">
        <v>63</v>
      </c>
      <c r="B77" s="98">
        <v>0</v>
      </c>
      <c r="C77" s="98">
        <v>0</v>
      </c>
      <c r="D77" s="98">
        <v>0</v>
      </c>
      <c r="E77" s="98">
        <v>0</v>
      </c>
      <c r="F77" s="99">
        <v>0</v>
      </c>
      <c r="G77" s="100">
        <v>0</v>
      </c>
      <c r="H77" s="21"/>
    </row>
    <row r="78" spans="1:8" s="15" customFormat="1" ht="37.5" x14ac:dyDescent="0.3">
      <c r="A78" s="101" t="s">
        <v>64</v>
      </c>
      <c r="B78" s="98">
        <v>0</v>
      </c>
      <c r="C78" s="98">
        <v>0</v>
      </c>
      <c r="D78" s="98">
        <v>0</v>
      </c>
      <c r="E78" s="98">
        <v>0</v>
      </c>
      <c r="F78" s="99">
        <v>0</v>
      </c>
      <c r="G78" s="100">
        <v>0</v>
      </c>
      <c r="H78" s="21"/>
    </row>
    <row r="79" spans="1:8" s="15" customFormat="1" ht="37.5" x14ac:dyDescent="0.3">
      <c r="A79" s="93" t="s">
        <v>65</v>
      </c>
      <c r="B79" s="94">
        <v>215.76</v>
      </c>
      <c r="C79" s="94">
        <f>C80</f>
        <v>1750</v>
      </c>
      <c r="D79" s="94">
        <f>D80</f>
        <v>1750</v>
      </c>
      <c r="E79" s="94">
        <f>E80</f>
        <v>249.2</v>
      </c>
      <c r="F79" s="95">
        <f t="shared" ref="F79:F81" si="28">E79/B79</f>
        <v>1.1549870226177235</v>
      </c>
      <c r="G79" s="96">
        <f t="shared" si="26"/>
        <v>0.1424</v>
      </c>
      <c r="H79" s="21"/>
    </row>
    <row r="80" spans="1:8" s="15" customFormat="1" ht="18.75" x14ac:dyDescent="0.3">
      <c r="A80" s="101" t="s">
        <v>66</v>
      </c>
      <c r="B80" s="98">
        <v>215.76</v>
      </c>
      <c r="C80" s="98">
        <v>1750</v>
      </c>
      <c r="D80" s="98">
        <v>1750</v>
      </c>
      <c r="E80" s="98">
        <v>249.2</v>
      </c>
      <c r="F80" s="99">
        <f t="shared" si="28"/>
        <v>1.1549870226177235</v>
      </c>
      <c r="G80" s="100">
        <f t="shared" si="26"/>
        <v>0.1424</v>
      </c>
      <c r="H80" s="21"/>
    </row>
    <row r="81" spans="1:9" s="16" customFormat="1" ht="26.45" customHeight="1" x14ac:dyDescent="0.3">
      <c r="A81" s="102" t="s">
        <v>67</v>
      </c>
      <c r="B81" s="103">
        <f>B30+B71</f>
        <v>1108939.01</v>
      </c>
      <c r="C81" s="103">
        <f>C30+C71</f>
        <v>2256997</v>
      </c>
      <c r="D81" s="103">
        <f>D30+D71</f>
        <v>2256997</v>
      </c>
      <c r="E81" s="103">
        <f>E30+E71</f>
        <v>1473443.45</v>
      </c>
      <c r="F81" s="104">
        <f t="shared" si="28"/>
        <v>1.3286965619506883</v>
      </c>
      <c r="G81" s="105">
        <f t="shared" si="26"/>
        <v>0.6528335881704761</v>
      </c>
      <c r="H81" s="23"/>
      <c r="I81" s="28"/>
    </row>
    <row r="82" spans="1:9" ht="19.5" customHeight="1" x14ac:dyDescent="0.3">
      <c r="A82" s="106"/>
      <c r="B82" s="107"/>
      <c r="C82" s="107"/>
      <c r="D82" s="107"/>
      <c r="E82" s="108"/>
      <c r="F82" s="109"/>
      <c r="G82" s="109"/>
    </row>
    <row r="83" spans="1:9" ht="19.5" customHeight="1" x14ac:dyDescent="0.3">
      <c r="A83" s="106"/>
      <c r="B83" s="107"/>
      <c r="C83" s="107"/>
      <c r="D83" s="107"/>
      <c r="E83" s="108"/>
      <c r="F83" s="109"/>
      <c r="G83" s="109"/>
    </row>
    <row r="84" spans="1:9" ht="18" customHeight="1" x14ac:dyDescent="0.3">
      <c r="A84" s="106"/>
      <c r="B84" s="107"/>
      <c r="C84" s="107"/>
      <c r="D84" s="107"/>
      <c r="E84" s="108"/>
      <c r="F84" s="109"/>
      <c r="G84" s="109"/>
    </row>
    <row r="85" spans="1:9" ht="18" customHeight="1" thickBot="1" x14ac:dyDescent="0.35">
      <c r="A85" s="106"/>
      <c r="B85" s="107"/>
      <c r="C85" s="107"/>
      <c r="D85" s="107"/>
      <c r="E85" s="108"/>
      <c r="F85" s="109"/>
      <c r="G85" s="109"/>
    </row>
    <row r="86" spans="1:9" s="1" customFormat="1" ht="56.25" customHeight="1" thickBot="1" x14ac:dyDescent="0.25">
      <c r="A86" s="81" t="s">
        <v>128</v>
      </c>
      <c r="B86" s="142" t="s">
        <v>137</v>
      </c>
      <c r="C86" s="143"/>
      <c r="D86" s="143"/>
      <c r="E86" s="143"/>
      <c r="F86" s="143"/>
      <c r="G86" s="143"/>
      <c r="H86" s="18"/>
    </row>
    <row r="87" spans="1:9" ht="38.25" thickBot="1" x14ac:dyDescent="0.25">
      <c r="A87" s="115" t="s">
        <v>0</v>
      </c>
      <c r="B87" s="83" t="s">
        <v>123</v>
      </c>
      <c r="C87" s="83" t="s">
        <v>125</v>
      </c>
      <c r="D87" s="83" t="s">
        <v>126</v>
      </c>
      <c r="E87" s="83" t="s">
        <v>127</v>
      </c>
      <c r="F87" s="83" t="s">
        <v>80</v>
      </c>
      <c r="G87" s="84" t="s">
        <v>81</v>
      </c>
    </row>
    <row r="88" spans="1:9" s="6" customFormat="1" ht="15" customHeight="1" x14ac:dyDescent="0.3">
      <c r="A88" s="116" t="s">
        <v>93</v>
      </c>
      <c r="B88" s="117">
        <f>B89+B91</f>
        <v>1182834.3799999999</v>
      </c>
      <c r="C88" s="117">
        <f t="shared" ref="C88:E88" si="29">C89+C91</f>
        <v>2298797</v>
      </c>
      <c r="D88" s="117">
        <f t="shared" si="29"/>
        <v>2298797</v>
      </c>
      <c r="E88" s="117">
        <f t="shared" si="29"/>
        <v>1473443.45</v>
      </c>
      <c r="F88" s="118">
        <f>E88/B88</f>
        <v>1.2456887244011288</v>
      </c>
      <c r="G88" s="119">
        <f t="shared" ref="G88:G89" si="30">E88/D88</f>
        <v>0.64096283838894863</v>
      </c>
      <c r="H88" s="24"/>
    </row>
    <row r="89" spans="1:9" s="6" customFormat="1" ht="15" customHeight="1" x14ac:dyDescent="0.3">
      <c r="A89" s="120" t="s">
        <v>94</v>
      </c>
      <c r="B89" s="121">
        <f>B90</f>
        <v>1182834.3799999999</v>
      </c>
      <c r="C89" s="121">
        <v>2298797</v>
      </c>
      <c r="D89" s="121">
        <v>2298797</v>
      </c>
      <c r="E89" s="121">
        <f t="shared" ref="E89" si="31">E90</f>
        <v>1473443.45</v>
      </c>
      <c r="F89" s="122">
        <f t="shared" ref="F89" si="32">E89/B89</f>
        <v>1.2456887244011288</v>
      </c>
      <c r="G89" s="123">
        <f t="shared" si="30"/>
        <v>0.64096283838894863</v>
      </c>
      <c r="H89" s="24"/>
    </row>
    <row r="90" spans="1:9" s="6" customFormat="1" ht="15" customHeight="1" x14ac:dyDescent="0.3">
      <c r="A90" s="97" t="s">
        <v>95</v>
      </c>
      <c r="B90" s="114">
        <v>1182834.3799999999</v>
      </c>
      <c r="C90" s="124">
        <v>2298797</v>
      </c>
      <c r="D90" s="124" t="s">
        <v>138</v>
      </c>
      <c r="E90" s="125">
        <v>1473443.45</v>
      </c>
      <c r="F90" s="126">
        <v>0.64100000000000001</v>
      </c>
      <c r="G90" s="127">
        <v>0.64100000000000001</v>
      </c>
      <c r="H90" s="24"/>
    </row>
    <row r="91" spans="1:9" s="6" customFormat="1" ht="15" customHeight="1" x14ac:dyDescent="0.3">
      <c r="A91" s="120" t="s">
        <v>96</v>
      </c>
      <c r="B91" s="121">
        <f>B92</f>
        <v>0</v>
      </c>
      <c r="C91" s="121">
        <f t="shared" ref="C91:E91" si="33">C92</f>
        <v>0</v>
      </c>
      <c r="D91" s="121">
        <f t="shared" si="33"/>
        <v>0</v>
      </c>
      <c r="E91" s="121">
        <f t="shared" si="33"/>
        <v>0</v>
      </c>
      <c r="F91" s="122">
        <v>0</v>
      </c>
      <c r="G91" s="123">
        <v>0</v>
      </c>
      <c r="H91" s="24"/>
    </row>
    <row r="92" spans="1:9" s="6" customFormat="1" ht="15" customHeight="1" x14ac:dyDescent="0.3">
      <c r="A92" s="128" t="s">
        <v>97</v>
      </c>
      <c r="B92" s="129">
        <v>0</v>
      </c>
      <c r="C92" s="98">
        <v>0</v>
      </c>
      <c r="D92" s="130">
        <v>0</v>
      </c>
      <c r="E92" s="130">
        <v>0</v>
      </c>
      <c r="F92" s="131">
        <v>0</v>
      </c>
      <c r="G92" s="132">
        <v>0</v>
      </c>
      <c r="H92" s="24"/>
    </row>
    <row r="93" spans="1:9" ht="18.75" x14ac:dyDescent="0.3">
      <c r="A93" s="106"/>
      <c r="B93" s="107"/>
      <c r="C93" s="107"/>
      <c r="D93" s="107"/>
      <c r="E93" s="108"/>
      <c r="F93" s="109"/>
      <c r="G93" s="109"/>
    </row>
    <row r="94" spans="1:9" ht="18.75" x14ac:dyDescent="0.3">
      <c r="A94" s="106"/>
      <c r="B94" s="107"/>
      <c r="C94" s="107"/>
      <c r="D94" s="107"/>
      <c r="E94" s="108"/>
      <c r="F94" s="109"/>
      <c r="G94" s="109"/>
    </row>
    <row r="95" spans="1:9" ht="18.75" x14ac:dyDescent="0.3">
      <c r="A95" s="106"/>
      <c r="B95" s="133"/>
      <c r="C95" s="107"/>
      <c r="D95" s="107"/>
      <c r="E95" s="108"/>
      <c r="F95" s="109"/>
      <c r="G95" s="109"/>
    </row>
    <row r="96" spans="1:9" ht="10.5" x14ac:dyDescent="0.2">
      <c r="A96" s="144" t="s">
        <v>150</v>
      </c>
      <c r="B96" s="144"/>
      <c r="C96" s="144"/>
      <c r="D96" s="144"/>
      <c r="E96" s="144"/>
      <c r="F96" s="144"/>
      <c r="G96" s="144"/>
    </row>
    <row r="97" spans="1:7" ht="10.5" x14ac:dyDescent="0.2">
      <c r="A97" s="144"/>
      <c r="B97" s="144"/>
      <c r="C97" s="144"/>
      <c r="D97" s="144"/>
      <c r="E97" s="144"/>
      <c r="F97" s="144"/>
      <c r="G97" s="144"/>
    </row>
    <row r="98" spans="1:7" ht="10.5" x14ac:dyDescent="0.2">
      <c r="A98" s="144"/>
      <c r="B98" s="144"/>
      <c r="C98" s="144"/>
      <c r="D98" s="144"/>
      <c r="E98" s="144"/>
      <c r="F98" s="144"/>
      <c r="G98" s="144"/>
    </row>
    <row r="99" spans="1:7" ht="10.5" x14ac:dyDescent="0.2">
      <c r="A99" s="144"/>
      <c r="B99" s="144"/>
      <c r="C99" s="144"/>
      <c r="D99" s="144"/>
      <c r="E99" s="144"/>
      <c r="F99" s="144"/>
      <c r="G99" s="144"/>
    </row>
    <row r="100" spans="1:7" ht="10.5" x14ac:dyDescent="0.2">
      <c r="A100" s="144"/>
      <c r="B100" s="144"/>
      <c r="C100" s="144"/>
      <c r="D100" s="144"/>
      <c r="E100" s="144"/>
      <c r="F100" s="144"/>
      <c r="G100" s="144"/>
    </row>
    <row r="101" spans="1:7" ht="10.5" x14ac:dyDescent="0.2">
      <c r="A101" s="144"/>
      <c r="B101" s="144"/>
      <c r="C101" s="144"/>
      <c r="D101" s="144"/>
      <c r="E101" s="144"/>
      <c r="F101" s="144"/>
      <c r="G101" s="144"/>
    </row>
    <row r="102" spans="1:7" ht="10.5" x14ac:dyDescent="0.2">
      <c r="A102" s="144"/>
      <c r="B102" s="144"/>
      <c r="C102" s="144"/>
      <c r="D102" s="144"/>
      <c r="E102" s="144"/>
      <c r="F102" s="144"/>
      <c r="G102" s="144"/>
    </row>
    <row r="103" spans="1:7" ht="10.5" x14ac:dyDescent="0.2">
      <c r="A103" s="144"/>
      <c r="B103" s="144"/>
      <c r="C103" s="144"/>
      <c r="D103" s="144"/>
      <c r="E103" s="144"/>
      <c r="F103" s="144"/>
      <c r="G103" s="144"/>
    </row>
    <row r="104" spans="1:7" ht="10.5" x14ac:dyDescent="0.2">
      <c r="A104" s="144"/>
      <c r="B104" s="144"/>
      <c r="C104" s="144"/>
      <c r="D104" s="144"/>
      <c r="E104" s="144"/>
      <c r="F104" s="144"/>
      <c r="G104" s="144"/>
    </row>
  </sheetData>
  <mergeCells count="4">
    <mergeCell ref="B1:G1"/>
    <mergeCell ref="B86:G86"/>
    <mergeCell ref="B28:G28"/>
    <mergeCell ref="A96:G104"/>
  </mergeCells>
  <phoneticPr fontId="36" type="noConversion"/>
  <pageMargins left="0.25" right="0.25" top="0.75" bottom="0.75" header="0.3" footer="0.3"/>
  <pageSetup paperSize="9" scale="27" fitToWidth="0" orientation="portrait" r:id="rId1"/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7"/>
  <sheetViews>
    <sheetView topLeftCell="A13" zoomScaleNormal="100" workbookViewId="0">
      <selection activeCell="A34" sqref="A34:G42"/>
    </sheetView>
  </sheetViews>
  <sheetFormatPr defaultColWidth="9.140625" defaultRowHeight="11.25" x14ac:dyDescent="0.15"/>
  <cols>
    <col min="1" max="1" width="49" style="6" customWidth="1"/>
    <col min="2" max="5" width="16.7109375" style="6" customWidth="1"/>
    <col min="6" max="7" width="10.28515625" style="6" customWidth="1"/>
    <col min="8" max="16384" width="9.140625" style="6"/>
  </cols>
  <sheetData>
    <row r="3" spans="1:8" ht="12" thickBot="1" x14ac:dyDescent="0.2"/>
    <row r="4" spans="1:8" s="1" customFormat="1" ht="56.25" customHeight="1" thickBot="1" x14ac:dyDescent="0.25">
      <c r="A4" s="63" t="s">
        <v>128</v>
      </c>
      <c r="B4" s="145" t="s">
        <v>136</v>
      </c>
      <c r="C4" s="146"/>
      <c r="D4" s="146"/>
      <c r="E4" s="146"/>
      <c r="F4" s="146"/>
      <c r="G4" s="146"/>
      <c r="H4" s="18"/>
    </row>
    <row r="5" spans="1:8" s="2" customFormat="1" ht="32.25" thickBot="1" x14ac:dyDescent="0.25">
      <c r="A5" s="64" t="s">
        <v>0</v>
      </c>
      <c r="B5" s="33" t="s">
        <v>123</v>
      </c>
      <c r="C5" s="33" t="s">
        <v>125</v>
      </c>
      <c r="D5" s="33" t="s">
        <v>126</v>
      </c>
      <c r="E5" s="33" t="s">
        <v>127</v>
      </c>
      <c r="F5" s="33" t="s">
        <v>80</v>
      </c>
      <c r="G5" s="34" t="s">
        <v>81</v>
      </c>
      <c r="H5" s="19"/>
    </row>
    <row r="6" spans="1:8" ht="15" customHeight="1" x14ac:dyDescent="0.25">
      <c r="A6" s="43" t="s">
        <v>75</v>
      </c>
      <c r="B6" s="44">
        <v>0</v>
      </c>
      <c r="C6" s="44">
        <v>0</v>
      </c>
      <c r="D6" s="44">
        <v>0</v>
      </c>
      <c r="E6" s="44">
        <v>0</v>
      </c>
      <c r="F6" s="45"/>
      <c r="G6" s="45"/>
      <c r="H6" s="24"/>
    </row>
    <row r="7" spans="1:8" ht="15" customHeight="1" x14ac:dyDescent="0.25">
      <c r="A7" s="43" t="s">
        <v>98</v>
      </c>
      <c r="B7" s="44">
        <v>0</v>
      </c>
      <c r="C7" s="44">
        <v>0</v>
      </c>
      <c r="D7" s="44">
        <v>0</v>
      </c>
      <c r="E7" s="44">
        <v>0</v>
      </c>
      <c r="F7" s="45"/>
      <c r="G7" s="45"/>
      <c r="H7" s="24"/>
    </row>
    <row r="8" spans="1:8" ht="15" customHeight="1" x14ac:dyDescent="0.25">
      <c r="A8" s="77"/>
      <c r="B8" s="78"/>
      <c r="C8" s="78"/>
      <c r="D8" s="78"/>
      <c r="E8" s="78"/>
      <c r="F8" s="79"/>
      <c r="G8" s="79"/>
      <c r="H8" s="24"/>
    </row>
    <row r="9" spans="1:8" ht="15" customHeight="1" x14ac:dyDescent="0.25">
      <c r="A9" s="77"/>
      <c r="B9" s="78"/>
      <c r="C9" s="78"/>
      <c r="D9" s="78"/>
      <c r="E9" s="78"/>
      <c r="F9" s="79"/>
      <c r="G9" s="79"/>
      <c r="H9" s="24"/>
    </row>
    <row r="10" spans="1:8" ht="15" customHeight="1" x14ac:dyDescent="0.25">
      <c r="A10" s="77"/>
      <c r="B10" s="78"/>
      <c r="C10" s="78"/>
      <c r="D10" s="78"/>
      <c r="E10" s="78"/>
      <c r="F10" s="79"/>
      <c r="G10" s="79"/>
      <c r="H10" s="24"/>
    </row>
    <row r="11" spans="1:8" ht="15" customHeight="1" x14ac:dyDescent="0.25">
      <c r="A11" s="77"/>
      <c r="B11" s="78"/>
      <c r="C11" s="78"/>
      <c r="D11" s="78"/>
      <c r="E11" s="78"/>
      <c r="F11" s="79"/>
      <c r="G11" s="79"/>
      <c r="H11" s="24"/>
    </row>
    <row r="12" spans="1:8" ht="18" customHeight="1" x14ac:dyDescent="0.15">
      <c r="A12" s="65"/>
      <c r="B12" s="65"/>
      <c r="C12" s="65"/>
      <c r="D12" s="65"/>
      <c r="E12" s="65"/>
      <c r="F12" s="65"/>
      <c r="G12" s="65"/>
      <c r="H12" s="24"/>
    </row>
    <row r="13" spans="1:8" ht="18" customHeight="1" thickBot="1" x14ac:dyDescent="0.2">
      <c r="A13" s="65"/>
      <c r="B13" s="65"/>
      <c r="C13" s="65"/>
      <c r="D13" s="65"/>
      <c r="E13" s="65"/>
      <c r="F13" s="65"/>
      <c r="G13" s="65"/>
      <c r="H13" s="24"/>
    </row>
    <row r="14" spans="1:8" s="1" customFormat="1" ht="56.25" customHeight="1" thickBot="1" x14ac:dyDescent="0.25">
      <c r="A14" s="63" t="s">
        <v>128</v>
      </c>
      <c r="B14" s="145" t="s">
        <v>129</v>
      </c>
      <c r="C14" s="146"/>
      <c r="D14" s="146"/>
      <c r="E14" s="146"/>
      <c r="F14" s="146"/>
      <c r="G14" s="146"/>
      <c r="H14" s="18"/>
    </row>
    <row r="15" spans="1:8" s="2" customFormat="1" ht="32.25" thickBot="1" x14ac:dyDescent="0.25">
      <c r="A15" s="64" t="s">
        <v>0</v>
      </c>
      <c r="B15" s="33" t="s">
        <v>123</v>
      </c>
      <c r="C15" s="33" t="s">
        <v>125</v>
      </c>
      <c r="D15" s="33" t="s">
        <v>130</v>
      </c>
      <c r="E15" s="33" t="s">
        <v>127</v>
      </c>
      <c r="F15" s="33" t="s">
        <v>80</v>
      </c>
      <c r="G15" s="34" t="s">
        <v>81</v>
      </c>
      <c r="H15" s="19"/>
    </row>
    <row r="16" spans="1:8" ht="15" customHeight="1" x14ac:dyDescent="0.25">
      <c r="A16" s="66" t="s">
        <v>86</v>
      </c>
      <c r="B16" s="44">
        <v>0</v>
      </c>
      <c r="C16" s="44">
        <v>0</v>
      </c>
      <c r="D16" s="44">
        <v>0</v>
      </c>
      <c r="E16" s="44">
        <v>0</v>
      </c>
      <c r="F16" s="67"/>
      <c r="G16" s="68"/>
      <c r="H16" s="24"/>
    </row>
    <row r="17" spans="1:8" ht="15" customHeight="1" x14ac:dyDescent="0.25">
      <c r="A17" s="43" t="s">
        <v>87</v>
      </c>
      <c r="B17" s="44">
        <v>0</v>
      </c>
      <c r="C17" s="44">
        <v>0</v>
      </c>
      <c r="D17" s="44">
        <v>0</v>
      </c>
      <c r="E17" s="44">
        <v>0</v>
      </c>
      <c r="F17" s="69"/>
      <c r="G17" s="70"/>
      <c r="H17" s="24"/>
    </row>
    <row r="18" spans="1:8" ht="15" customHeight="1" x14ac:dyDescent="0.25">
      <c r="A18" s="43" t="s">
        <v>88</v>
      </c>
      <c r="B18" s="44">
        <v>0</v>
      </c>
      <c r="C18" s="44">
        <v>0</v>
      </c>
      <c r="D18" s="44">
        <v>0</v>
      </c>
      <c r="E18" s="44">
        <v>0</v>
      </c>
      <c r="F18" s="69"/>
      <c r="G18" s="70"/>
      <c r="H18" s="24"/>
    </row>
    <row r="19" spans="1:8" ht="15" customHeight="1" x14ac:dyDescent="0.25">
      <c r="A19" s="43" t="s">
        <v>89</v>
      </c>
      <c r="B19" s="44" t="s">
        <v>91</v>
      </c>
      <c r="C19" s="44" t="s">
        <v>91</v>
      </c>
      <c r="D19" s="44" t="s">
        <v>91</v>
      </c>
      <c r="E19" s="44" t="s">
        <v>91</v>
      </c>
      <c r="F19" s="71"/>
      <c r="G19" s="72"/>
      <c r="H19" s="24"/>
    </row>
    <row r="20" spans="1:8" ht="15" customHeight="1" x14ac:dyDescent="0.25">
      <c r="A20" s="43" t="s">
        <v>99</v>
      </c>
      <c r="B20" s="44">
        <v>0</v>
      </c>
      <c r="C20" s="44">
        <v>0</v>
      </c>
      <c r="D20" s="44">
        <v>0</v>
      </c>
      <c r="E20" s="44">
        <v>0</v>
      </c>
      <c r="F20" s="69"/>
      <c r="G20" s="70"/>
      <c r="H20" s="24"/>
    </row>
    <row r="21" spans="1:8" ht="15" customHeight="1" x14ac:dyDescent="0.25">
      <c r="A21" s="43" t="s">
        <v>100</v>
      </c>
      <c r="B21" s="44">
        <v>0</v>
      </c>
      <c r="C21" s="44">
        <v>0</v>
      </c>
      <c r="D21" s="44">
        <v>0</v>
      </c>
      <c r="E21" s="44">
        <v>0</v>
      </c>
      <c r="F21" s="69"/>
      <c r="G21" s="70"/>
      <c r="H21" s="24"/>
    </row>
    <row r="22" spans="1:8" ht="15" customHeight="1" x14ac:dyDescent="0.25">
      <c r="A22" s="43" t="s">
        <v>101</v>
      </c>
      <c r="B22" s="44">
        <v>0</v>
      </c>
      <c r="C22" s="44">
        <v>0</v>
      </c>
      <c r="D22" s="44">
        <v>0</v>
      </c>
      <c r="E22" s="44">
        <v>0</v>
      </c>
      <c r="F22" s="69"/>
      <c r="G22" s="70"/>
      <c r="H22" s="24"/>
    </row>
    <row r="23" spans="1:8" ht="15" customHeight="1" x14ac:dyDescent="0.25">
      <c r="A23" s="43" t="s">
        <v>102</v>
      </c>
      <c r="B23" s="44">
        <v>0</v>
      </c>
      <c r="C23" s="44">
        <v>0</v>
      </c>
      <c r="D23" s="44">
        <v>0</v>
      </c>
      <c r="E23" s="44">
        <v>0</v>
      </c>
      <c r="F23" s="69"/>
      <c r="G23" s="70"/>
      <c r="H23" s="24"/>
    </row>
    <row r="24" spans="1:8" ht="15" customHeight="1" x14ac:dyDescent="0.25">
      <c r="A24" s="43" t="s">
        <v>90</v>
      </c>
      <c r="B24" s="44">
        <v>0</v>
      </c>
      <c r="C24" s="44">
        <v>0</v>
      </c>
      <c r="D24" s="44">
        <v>0</v>
      </c>
      <c r="E24" s="44">
        <v>0</v>
      </c>
      <c r="F24" s="69"/>
      <c r="G24" s="70"/>
      <c r="H24" s="24"/>
    </row>
    <row r="25" spans="1:8" ht="15" customHeight="1" x14ac:dyDescent="0.25">
      <c r="A25" s="43" t="s">
        <v>92</v>
      </c>
      <c r="B25" s="44">
        <v>0</v>
      </c>
      <c r="C25" s="44">
        <v>0</v>
      </c>
      <c r="D25" s="44">
        <v>0</v>
      </c>
      <c r="E25" s="44">
        <v>0</v>
      </c>
      <c r="F25" s="69"/>
      <c r="G25" s="70"/>
      <c r="H25" s="24"/>
    </row>
    <row r="26" spans="1:8" ht="15" customHeight="1" x14ac:dyDescent="0.25">
      <c r="A26" s="77"/>
      <c r="B26" s="78"/>
      <c r="C26" s="78"/>
      <c r="D26" s="78"/>
      <c r="E26" s="78"/>
      <c r="F26" s="80"/>
      <c r="G26" s="80"/>
      <c r="H26" s="24"/>
    </row>
    <row r="27" spans="1:8" ht="15" customHeight="1" x14ac:dyDescent="0.25">
      <c r="A27" s="77"/>
      <c r="B27" s="78"/>
      <c r="C27" s="78"/>
      <c r="D27" s="78"/>
      <c r="E27" s="78"/>
      <c r="F27" s="80"/>
      <c r="G27" s="80"/>
      <c r="H27" s="24"/>
    </row>
    <row r="28" spans="1:8" ht="15" customHeight="1" x14ac:dyDescent="0.25">
      <c r="A28" s="77"/>
      <c r="B28" s="78"/>
      <c r="C28" s="78"/>
      <c r="D28" s="78"/>
      <c r="E28" s="78"/>
      <c r="F28" s="80"/>
      <c r="G28" s="80"/>
      <c r="H28" s="24"/>
    </row>
    <row r="29" spans="1:8" ht="15" customHeight="1" x14ac:dyDescent="0.25">
      <c r="A29" s="77"/>
      <c r="B29" s="78"/>
      <c r="C29" s="78"/>
      <c r="D29" s="78"/>
      <c r="E29" s="78"/>
      <c r="F29" s="80"/>
      <c r="G29" s="80"/>
      <c r="H29" s="24"/>
    </row>
    <row r="30" spans="1:8" ht="15" customHeight="1" x14ac:dyDescent="0.25">
      <c r="A30" s="77"/>
      <c r="B30" s="78"/>
      <c r="C30" s="78"/>
      <c r="D30" s="78"/>
      <c r="E30" s="78"/>
      <c r="F30" s="80"/>
      <c r="G30" s="80"/>
      <c r="H30" s="24"/>
    </row>
    <row r="31" spans="1:8" ht="15" customHeight="1" x14ac:dyDescent="0.25">
      <c r="A31" s="77"/>
      <c r="B31" s="78"/>
      <c r="C31" s="78"/>
      <c r="D31" s="78"/>
      <c r="E31" s="78"/>
      <c r="F31" s="80"/>
      <c r="G31" s="80"/>
      <c r="H31" s="24"/>
    </row>
    <row r="32" spans="1:8" x14ac:dyDescent="0.15">
      <c r="A32" s="65"/>
      <c r="B32" s="65"/>
      <c r="C32" s="65"/>
      <c r="D32" s="65"/>
      <c r="E32" s="65"/>
      <c r="F32" s="65"/>
      <c r="G32" s="65"/>
      <c r="H32" s="24"/>
    </row>
    <row r="33" spans="1:8" x14ac:dyDescent="0.15">
      <c r="A33" s="65"/>
      <c r="B33" s="65"/>
      <c r="C33" s="65"/>
      <c r="D33" s="65"/>
      <c r="E33" s="65"/>
      <c r="F33" s="65"/>
      <c r="G33" s="65"/>
      <c r="H33" s="24"/>
    </row>
    <row r="34" spans="1:8" x14ac:dyDescent="0.15">
      <c r="A34" s="147" t="s">
        <v>149</v>
      </c>
      <c r="B34" s="147"/>
      <c r="C34" s="147"/>
      <c r="D34" s="147"/>
      <c r="E34" s="147"/>
      <c r="F34" s="147"/>
      <c r="G34" s="147"/>
      <c r="H34" s="24"/>
    </row>
    <row r="35" spans="1:8" x14ac:dyDescent="0.15">
      <c r="A35" s="147"/>
      <c r="B35" s="147"/>
      <c r="C35" s="147"/>
      <c r="D35" s="147"/>
      <c r="E35" s="147"/>
      <c r="F35" s="147"/>
      <c r="G35" s="147"/>
      <c r="H35" s="24"/>
    </row>
    <row r="36" spans="1:8" x14ac:dyDescent="0.15">
      <c r="A36" s="147"/>
      <c r="B36" s="147"/>
      <c r="C36" s="147"/>
      <c r="D36" s="147"/>
      <c r="E36" s="147"/>
      <c r="F36" s="147"/>
      <c r="G36" s="147"/>
      <c r="H36" s="24"/>
    </row>
    <row r="37" spans="1:8" x14ac:dyDescent="0.15">
      <c r="A37" s="147"/>
      <c r="B37" s="147"/>
      <c r="C37" s="147"/>
      <c r="D37" s="147"/>
      <c r="E37" s="147"/>
      <c r="F37" s="147"/>
      <c r="G37" s="147"/>
      <c r="H37" s="24"/>
    </row>
    <row r="38" spans="1:8" x14ac:dyDescent="0.15">
      <c r="A38" s="147"/>
      <c r="B38" s="147"/>
      <c r="C38" s="147"/>
      <c r="D38" s="147"/>
      <c r="E38" s="147"/>
      <c r="F38" s="147"/>
      <c r="G38" s="147"/>
      <c r="H38" s="24"/>
    </row>
    <row r="39" spans="1:8" x14ac:dyDescent="0.15">
      <c r="A39" s="147"/>
      <c r="B39" s="147"/>
      <c r="C39" s="147"/>
      <c r="D39" s="147"/>
      <c r="E39" s="147"/>
      <c r="F39" s="147"/>
      <c r="G39" s="147"/>
      <c r="H39" s="24"/>
    </row>
    <row r="40" spans="1:8" x14ac:dyDescent="0.15">
      <c r="A40" s="147"/>
      <c r="B40" s="147"/>
      <c r="C40" s="147"/>
      <c r="D40" s="147"/>
      <c r="E40" s="147"/>
      <c r="F40" s="147"/>
      <c r="G40" s="147"/>
      <c r="H40" s="24"/>
    </row>
    <row r="41" spans="1:8" x14ac:dyDescent="0.15">
      <c r="A41" s="147"/>
      <c r="B41" s="147"/>
      <c r="C41" s="147"/>
      <c r="D41" s="147"/>
      <c r="E41" s="147"/>
      <c r="F41" s="147"/>
      <c r="G41" s="147"/>
      <c r="H41" s="24"/>
    </row>
    <row r="42" spans="1:8" x14ac:dyDescent="0.15">
      <c r="A42" s="147"/>
      <c r="B42" s="147"/>
      <c r="C42" s="147"/>
      <c r="D42" s="147"/>
      <c r="E42" s="147"/>
      <c r="F42" s="147"/>
      <c r="G42" s="147"/>
      <c r="H42" s="24"/>
    </row>
    <row r="43" spans="1:8" x14ac:dyDescent="0.15">
      <c r="H43" s="24"/>
    </row>
    <row r="44" spans="1:8" x14ac:dyDescent="0.15">
      <c r="H44" s="24"/>
    </row>
    <row r="45" spans="1:8" x14ac:dyDescent="0.15">
      <c r="H45" s="24"/>
    </row>
    <row r="46" spans="1:8" x14ac:dyDescent="0.15">
      <c r="H46" s="24"/>
    </row>
    <row r="47" spans="1:8" x14ac:dyDescent="0.15">
      <c r="H47" s="24"/>
    </row>
    <row r="48" spans="1:8" x14ac:dyDescent="0.15">
      <c r="H48" s="24"/>
    </row>
    <row r="49" spans="8:8" x14ac:dyDescent="0.15">
      <c r="H49" s="24"/>
    </row>
    <row r="50" spans="8:8" x14ac:dyDescent="0.15">
      <c r="H50" s="24"/>
    </row>
    <row r="51" spans="8:8" x14ac:dyDescent="0.15">
      <c r="H51" s="24"/>
    </row>
    <row r="52" spans="8:8" x14ac:dyDescent="0.15">
      <c r="H52" s="24"/>
    </row>
    <row r="53" spans="8:8" x14ac:dyDescent="0.15">
      <c r="H53" s="24"/>
    </row>
    <row r="54" spans="8:8" x14ac:dyDescent="0.15">
      <c r="H54" s="24"/>
    </row>
    <row r="55" spans="8:8" x14ac:dyDescent="0.15">
      <c r="H55" s="24"/>
    </row>
    <row r="56" spans="8:8" x14ac:dyDescent="0.15">
      <c r="H56" s="24"/>
    </row>
    <row r="57" spans="8:8" x14ac:dyDescent="0.15">
      <c r="H57" s="24"/>
    </row>
    <row r="58" spans="8:8" x14ac:dyDescent="0.15">
      <c r="H58" s="24"/>
    </row>
    <row r="59" spans="8:8" x14ac:dyDescent="0.15">
      <c r="H59" s="24"/>
    </row>
    <row r="60" spans="8:8" x14ac:dyDescent="0.15">
      <c r="H60" s="24"/>
    </row>
    <row r="61" spans="8:8" x14ac:dyDescent="0.15">
      <c r="H61" s="24"/>
    </row>
    <row r="62" spans="8:8" x14ac:dyDescent="0.15">
      <c r="H62" s="24"/>
    </row>
    <row r="63" spans="8:8" x14ac:dyDescent="0.15">
      <c r="H63" s="24"/>
    </row>
    <row r="64" spans="8:8" x14ac:dyDescent="0.15">
      <c r="H64" s="24"/>
    </row>
    <row r="65" spans="8:8" x14ac:dyDescent="0.15">
      <c r="H65" s="24"/>
    </row>
    <row r="66" spans="8:8" x14ac:dyDescent="0.15">
      <c r="H66" s="24"/>
    </row>
    <row r="67" spans="8:8" x14ac:dyDescent="0.15">
      <c r="H67" s="24"/>
    </row>
    <row r="68" spans="8:8" x14ac:dyDescent="0.15">
      <c r="H68" s="24"/>
    </row>
    <row r="69" spans="8:8" x14ac:dyDescent="0.15">
      <c r="H69" s="24"/>
    </row>
    <row r="70" spans="8:8" x14ac:dyDescent="0.15">
      <c r="H70" s="24"/>
    </row>
    <row r="71" spans="8:8" x14ac:dyDescent="0.15">
      <c r="H71" s="24"/>
    </row>
    <row r="72" spans="8:8" x14ac:dyDescent="0.15">
      <c r="H72" s="24"/>
    </row>
    <row r="73" spans="8:8" x14ac:dyDescent="0.15">
      <c r="H73" s="24"/>
    </row>
    <row r="74" spans="8:8" x14ac:dyDescent="0.15">
      <c r="H74" s="24"/>
    </row>
    <row r="75" spans="8:8" x14ac:dyDescent="0.15">
      <c r="H75" s="24"/>
    </row>
    <row r="76" spans="8:8" x14ac:dyDescent="0.15">
      <c r="H76" s="24"/>
    </row>
    <row r="77" spans="8:8" x14ac:dyDescent="0.15">
      <c r="H77" s="24"/>
    </row>
    <row r="78" spans="8:8" x14ac:dyDescent="0.15">
      <c r="H78" s="24"/>
    </row>
    <row r="79" spans="8:8" x14ac:dyDescent="0.15">
      <c r="H79" s="24"/>
    </row>
    <row r="80" spans="8:8" x14ac:dyDescent="0.15">
      <c r="H80" s="24"/>
    </row>
    <row r="81" spans="8:8" x14ac:dyDescent="0.15">
      <c r="H81" s="24"/>
    </row>
    <row r="82" spans="8:8" x14ac:dyDescent="0.15">
      <c r="H82" s="24"/>
    </row>
    <row r="83" spans="8:8" x14ac:dyDescent="0.15">
      <c r="H83" s="24"/>
    </row>
    <row r="84" spans="8:8" x14ac:dyDescent="0.15">
      <c r="H84" s="24"/>
    </row>
    <row r="85" spans="8:8" x14ac:dyDescent="0.15">
      <c r="H85" s="24"/>
    </row>
    <row r="86" spans="8:8" x14ac:dyDescent="0.15">
      <c r="H86" s="24"/>
    </row>
    <row r="87" spans="8:8" x14ac:dyDescent="0.15">
      <c r="H87" s="24"/>
    </row>
    <row r="88" spans="8:8" x14ac:dyDescent="0.15">
      <c r="H88" s="24"/>
    </row>
    <row r="89" spans="8:8" x14ac:dyDescent="0.15">
      <c r="H89" s="24"/>
    </row>
    <row r="90" spans="8:8" x14ac:dyDescent="0.15">
      <c r="H90" s="24"/>
    </row>
    <row r="91" spans="8:8" x14ac:dyDescent="0.15">
      <c r="H91" s="24"/>
    </row>
    <row r="92" spans="8:8" x14ac:dyDescent="0.15">
      <c r="H92" s="24"/>
    </row>
    <row r="93" spans="8:8" x14ac:dyDescent="0.15">
      <c r="H93" s="24"/>
    </row>
    <row r="94" spans="8:8" x14ac:dyDescent="0.15">
      <c r="H94" s="24"/>
    </row>
    <row r="95" spans="8:8" x14ac:dyDescent="0.15">
      <c r="H95" s="24"/>
    </row>
    <row r="96" spans="8:8" x14ac:dyDescent="0.15">
      <c r="H96" s="24"/>
    </row>
    <row r="97" spans="8:8" x14ac:dyDescent="0.15">
      <c r="H97" s="24"/>
    </row>
    <row r="98" spans="8:8" x14ac:dyDescent="0.15">
      <c r="H98" s="24"/>
    </row>
    <row r="99" spans="8:8" x14ac:dyDescent="0.15">
      <c r="H99" s="24"/>
    </row>
    <row r="100" spans="8:8" x14ac:dyDescent="0.15">
      <c r="H100" s="24"/>
    </row>
    <row r="101" spans="8:8" x14ac:dyDescent="0.15">
      <c r="H101" s="24"/>
    </row>
    <row r="102" spans="8:8" x14ac:dyDescent="0.15">
      <c r="H102" s="24"/>
    </row>
    <row r="103" spans="8:8" x14ac:dyDescent="0.15">
      <c r="H103" s="24"/>
    </row>
    <row r="104" spans="8:8" x14ac:dyDescent="0.15">
      <c r="H104" s="24"/>
    </row>
    <row r="105" spans="8:8" x14ac:dyDescent="0.15">
      <c r="H105" s="24"/>
    </row>
    <row r="106" spans="8:8" x14ac:dyDescent="0.15">
      <c r="H106" s="24"/>
    </row>
    <row r="107" spans="8:8" x14ac:dyDescent="0.15">
      <c r="H107" s="24"/>
    </row>
  </sheetData>
  <mergeCells count="3">
    <mergeCell ref="B4:G4"/>
    <mergeCell ref="B14:G14"/>
    <mergeCell ref="A34:G42"/>
  </mergeCells>
  <pageMargins left="0.25" right="0.25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Uvodni dio</vt:lpstr>
      <vt:lpstr>Opći dio</vt:lpstr>
      <vt:lpstr>A) Račun prihoda i rashoda</vt:lpstr>
      <vt:lpstr>B) Račun financiranja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Windows korisnik</cp:lastModifiedBy>
  <cp:lastPrinted>2024-07-09T05:27:19Z</cp:lastPrinted>
  <dcterms:created xsi:type="dcterms:W3CDTF">2022-02-23T11:39:51Z</dcterms:created>
  <dcterms:modified xsi:type="dcterms:W3CDTF">2024-07-09T05:30:09Z</dcterms:modified>
</cp:coreProperties>
</file>